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22365" yWindow="2640" windowWidth="21600" windowHeight="11295" tabRatio="600" firstSheet="0" activeTab="0" autoFilterDateGrouping="1"/>
  </bookViews>
  <sheets>
    <sheet xmlns:r="http://schemas.openxmlformats.org/officeDocument/2006/relationships" name="Mortgage Comparison" sheetId="1" state="visible" r:id="rId1"/>
    <sheet xmlns:r="http://schemas.openxmlformats.org/officeDocument/2006/relationships" name="Combined Calculator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_(&quot;$&quot;* #,##0.00_);_(&quot;$&quot;* \(#,##0.00\);_(&quot;$&quot;* &quot;-&quot;??_);_(@_)"/>
    <numFmt numFmtId="165" formatCode="\$#,##0.00"/>
  </numFmts>
  <fonts count="7">
    <font>
      <name val="Calibri"/>
      <family val="2"/>
      <color theme="1"/>
      <sz val="11"/>
      <scheme val="minor"/>
    </font>
    <font>
      <name val="Calibri"/>
      <family val="2"/>
      <b val="1"/>
      <sz val="11"/>
    </font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rgb="FFFFFFFF"/>
      <sz val="11"/>
    </font>
    <font>
      <name val="Calibri"/>
      <family val="2"/>
      <b val="1"/>
      <sz val="11"/>
    </font>
    <font>
      <name val="Calibri"/>
      <family val="2"/>
      <b val="1"/>
      <color theme="1"/>
      <sz val="24"/>
      <scheme val="minor"/>
    </font>
  </fonts>
  <fills count="6">
    <fill>
      <patternFill/>
    </fill>
    <fill>
      <patternFill patternType="gray125"/>
    </fill>
    <fill>
      <patternFill patternType="solid">
        <fgColor rgb="FF003366"/>
        <bgColor rgb="FF003366"/>
      </patternFill>
    </fill>
    <fill>
      <patternFill patternType="solid">
        <fgColor rgb="FFFFF200"/>
        <bgColor rgb="FFFFF200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4" tint="0.7999816888943144"/>
        <bgColor rgb="FFB7DEE8"/>
      </patternFill>
    </fill>
  </fills>
  <borders count="1">
    <border>
      <left/>
      <right/>
      <top/>
      <bottom/>
      <diagonal/>
    </border>
  </borders>
  <cellStyleXfs count="2">
    <xf numFmtId="0" fontId="2" fillId="0" borderId="0"/>
    <xf numFmtId="44" fontId="2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3" fillId="0" borderId="0" pivotButton="0" quotePrefix="0" xfId="0"/>
    <xf numFmtId="0" fontId="4" fillId="2" borderId="0" applyAlignment="1" pivotButton="0" quotePrefix="0" xfId="0">
      <alignment horizontal="center" vertical="center"/>
    </xf>
    <xf numFmtId="164" fontId="3" fillId="0" borderId="0" applyAlignment="1" pivotButton="0" quotePrefix="0" xfId="1">
      <alignment horizontal="right"/>
    </xf>
    <xf numFmtId="2" fontId="3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0" fontId="3" fillId="4" borderId="0" pivotButton="0" quotePrefix="0" xfId="0"/>
    <xf numFmtId="0" fontId="5" fillId="5" borderId="0" pivotButton="0" quotePrefix="0" xfId="0"/>
    <xf numFmtId="0" fontId="6" fillId="0" borderId="0" pivotButton="0" quotePrefix="0" xfId="0"/>
    <xf numFmtId="165" fontId="3" fillId="3" borderId="0" applyAlignment="1" pivotButton="0" quotePrefix="0" xfId="0">
      <alignment horizontal="right"/>
    </xf>
    <xf numFmtId="165" fontId="3" fillId="3" borderId="0" pivotButton="0" quotePrefix="0" xfId="0"/>
    <xf numFmtId="165" fontId="3" fillId="0" borderId="0" pivotButton="0" quotePrefix="0" xfId="1"/>
    <xf numFmtId="165" fontId="3" fillId="0" borderId="0" applyAlignment="1" pivotButton="0" quotePrefix="0" xfId="0">
      <alignment horizontal="right"/>
    </xf>
    <xf numFmtId="165" fontId="3" fillId="0" borderId="0" pivotButton="0" quotePrefix="0" xfId="0"/>
    <xf numFmtId="10" fontId="3" fillId="3" borderId="0" applyAlignment="1" pivotButton="0" quotePrefix="0" xfId="0">
      <alignment horizontal="right"/>
    </xf>
    <xf numFmtId="10" fontId="3" fillId="3" borderId="0" pivotButton="0" quotePrefix="0" xfId="0"/>
    <xf numFmtId="164" fontId="3" fillId="0" borderId="0" applyAlignment="1" pivotButton="0" quotePrefix="0" xfId="1">
      <alignment horizontal="right"/>
    </xf>
    <xf numFmtId="165" fontId="3" fillId="3" borderId="0" applyAlignment="1" pivotButton="0" quotePrefix="0" xfId="0">
      <alignment horizontal="right"/>
    </xf>
    <xf numFmtId="165" fontId="3" fillId="3" borderId="0" pivotButton="0" quotePrefix="0" xfId="0"/>
    <xf numFmtId="165" fontId="3" fillId="0" borderId="0" pivotButton="0" quotePrefix="0" xfId="1"/>
    <xf numFmtId="165" fontId="3" fillId="0" borderId="0" applyAlignment="1" pivotButton="0" quotePrefix="0" xfId="0">
      <alignment horizontal="right"/>
    </xf>
    <xf numFmtId="165" fontId="3" fillId="0" borderId="0" pivotButton="0" quotePrefix="0" xfId="0"/>
  </cellXfs>
  <cellStyles count="2">
    <cellStyle name="Normal" xfId="0" builtinId="0"/>
    <cellStyle name="Currency" xfId="1" builtinId="4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tabSelected="1" workbookViewId="0">
      <selection activeCell="H5" sqref="H5"/>
    </sheetView>
  </sheetViews>
  <sheetFormatPr baseColWidth="8" defaultRowHeight="15"/>
  <cols>
    <col width="55.140625" bestFit="1" customWidth="1" min="1" max="1"/>
    <col width="20.7109375" bestFit="1" customWidth="1" style="2" min="2" max="2"/>
    <col width="15" bestFit="1" customWidth="1" min="3" max="3"/>
    <col width="24.28515625" bestFit="1" customWidth="1" min="4" max="4"/>
    <col width="25.140625" bestFit="1" customWidth="1" min="5" max="5"/>
    <col width="25.85546875" bestFit="1" customWidth="1" min="6" max="6"/>
  </cols>
  <sheetData>
    <row r="1">
      <c r="A1" s="8" t="inlineStr">
        <is>
          <t>Original Purchase Price</t>
        </is>
      </c>
      <c r="B1" s="18" t="n">
        <v>250000</v>
      </c>
    </row>
    <row r="2">
      <c r="A2" s="8" t="inlineStr">
        <is>
          <t>Down Payment %</t>
        </is>
      </c>
      <c r="B2" s="6" t="n">
        <v>10</v>
      </c>
    </row>
    <row r="3">
      <c r="A3" s="8" t="inlineStr">
        <is>
          <t>Closing Cost %</t>
        </is>
      </c>
      <c r="B3" s="6" t="n">
        <v>3</v>
      </c>
    </row>
    <row r="4">
      <c r="A4" s="8" t="inlineStr">
        <is>
          <t>Market Interest Rate</t>
        </is>
      </c>
      <c r="B4" s="6" t="n">
        <v>6.75</v>
      </c>
    </row>
    <row r="5">
      <c r="A5" s="8" t="inlineStr">
        <is>
          <t>Buydown Interest Rate</t>
        </is>
      </c>
      <c r="B5" s="6" t="n">
        <v>6.25</v>
      </c>
    </row>
    <row r="6">
      <c r="A6" s="8" t="inlineStr">
        <is>
          <t>Seller Credit ($)</t>
        </is>
      </c>
      <c r="B6" s="18" t="n">
        <v>3000</v>
      </c>
    </row>
    <row r="7">
      <c r="A7" s="8" t="inlineStr">
        <is>
          <t>Price Reduction ($)</t>
        </is>
      </c>
      <c r="B7" s="18" t="n">
        <v>10000</v>
      </c>
    </row>
    <row r="8">
      <c r="A8" s="8" t="inlineStr">
        <is>
          <t>Term (Years)</t>
        </is>
      </c>
      <c r="B8" s="7" t="n">
        <v>30</v>
      </c>
    </row>
    <row r="9"/>
    <row r="10">
      <c r="A10" s="1" t="n"/>
      <c r="B10" s="4" t="inlineStr">
        <is>
          <t>Market Rate and Price</t>
        </is>
      </c>
      <c r="C10" s="4" t="inlineStr">
        <is>
          <t>Price Reduction</t>
        </is>
      </c>
      <c r="D10" s="4" t="inlineStr">
        <is>
          <t>Seller-Paid Rate Buydown</t>
        </is>
      </c>
      <c r="E10" s="4" t="inlineStr">
        <is>
          <t>Equivalent Price Reduction</t>
        </is>
      </c>
      <c r="F10" s="4" t="inlineStr">
        <is>
          <t>Price Reduction Needed ($)</t>
        </is>
      </c>
    </row>
    <row r="11">
      <c r="A11" s="9" t="inlineStr">
        <is>
          <t>Purchase Price</t>
        </is>
      </c>
      <c r="B11" s="19">
        <f>B1</f>
        <v/>
      </c>
      <c r="C11" s="20">
        <f>B1-B7</f>
        <v/>
      </c>
      <c r="D11" s="20">
        <f>B1</f>
        <v/>
      </c>
      <c r="E11" s="20">
        <f>( D15 / ( -PMT((B4/100)/12,B8*12,1,0,0) ) ) / (1-(B2/100))</f>
        <v/>
      </c>
      <c r="F11" s="21">
        <f>B1 - E11</f>
        <v/>
      </c>
    </row>
    <row r="12">
      <c r="A12" s="9" t="inlineStr">
        <is>
          <t>Loan Amount</t>
        </is>
      </c>
      <c r="B12" s="22">
        <f>B11*(1-(B2/100))</f>
        <v/>
      </c>
      <c r="C12" s="23">
        <f>C11*(1-(B2/100))</f>
        <v/>
      </c>
      <c r="D12" s="23">
        <f>D11*(1-(B2/100))</f>
        <v/>
      </c>
      <c r="E12" s="23">
        <f>E11*(1-(B2/100))</f>
        <v/>
      </c>
      <c r="F12" s="23" t="n"/>
    </row>
    <row r="13">
      <c r="A13" s="9" t="inlineStr">
        <is>
          <t>Interest Rate</t>
        </is>
      </c>
      <c r="B13" s="16">
        <f>B4/100</f>
        <v/>
      </c>
      <c r="C13" s="17">
        <f>B4/100</f>
        <v/>
      </c>
      <c r="D13" s="17">
        <f>B5/100</f>
        <v/>
      </c>
      <c r="E13" s="17">
        <f>B4/100</f>
        <v/>
      </c>
      <c r="F13" s="3" t="n"/>
    </row>
    <row r="14">
      <c r="A14" s="9" t="inlineStr">
        <is>
          <t>Term (Months)</t>
        </is>
      </c>
      <c r="B14" s="7">
        <f>B8*12</f>
        <v/>
      </c>
      <c r="C14" s="3">
        <f>B8*12</f>
        <v/>
      </c>
      <c r="D14" s="3">
        <f>B8*12</f>
        <v/>
      </c>
      <c r="E14" s="3">
        <f>B8*12</f>
        <v/>
      </c>
      <c r="F14" s="3" t="n"/>
    </row>
    <row r="15">
      <c r="A15" s="9" t="inlineStr">
        <is>
          <t>Payment (P&amp;I)</t>
        </is>
      </c>
      <c r="B15" s="19">
        <f>-PMT(B13/12,B14,B12,0,0)</f>
        <v/>
      </c>
      <c r="C15" s="20">
        <f>-PMT(C13/12,C14,C12,0,0)</f>
        <v/>
      </c>
      <c r="D15" s="20">
        <f>-PMT(D13/12,D14,D12,0,0)</f>
        <v/>
      </c>
      <c r="E15" s="20">
        <f>-PMT(E13/12,E14,E12,0,0)</f>
        <v/>
      </c>
      <c r="F15" s="23" t="n"/>
    </row>
    <row r="16">
      <c r="A16" s="9" t="inlineStr">
        <is>
          <t>Cash to Close</t>
        </is>
      </c>
      <c r="B16" s="22">
        <f>((B2/100)*B11)+((B3/100)*B11)</f>
        <v/>
      </c>
      <c r="C16" s="23">
        <f>((B2/100)*C11)+((B3/100)*C11)</f>
        <v/>
      </c>
      <c r="D16" s="23">
        <f>((B2/100)*D11)+((B3/100)*D11)-B6</f>
        <v/>
      </c>
      <c r="E16" s="23">
        <f>((B2/100)*E11)+((B3/100)*E11)</f>
        <v/>
      </c>
      <c r="F16" s="23" t="n"/>
    </row>
    <row r="17">
      <c r="A17" s="9" t="inlineStr">
        <is>
          <t>Monthly Savings</t>
        </is>
      </c>
      <c r="B17" s="22">
        <f>0</f>
        <v/>
      </c>
      <c r="C17" s="23">
        <f>B15-C15</f>
        <v/>
      </c>
      <c r="D17" s="23">
        <f>B15-D15</f>
        <v/>
      </c>
      <c r="E17" s="23">
        <f>B15-E15</f>
        <v/>
      </c>
      <c r="F17" s="23" t="n"/>
    </row>
    <row r="18"/>
    <row r="19"/>
    <row r="20"/>
    <row r="21"/>
    <row r="22"/>
    <row r="23"/>
    <row r="24"/>
    <row r="25"/>
    <row r="26" ht="31.5" customHeight="1">
      <c r="A26" s="10" t="inlineStr">
        <is>
          <t>Adjust values in column B (rows 1-8) for different scenarios.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Original Purchase Price</t>
        </is>
      </c>
      <c r="B1" t="n">
        <v>250000</v>
      </c>
    </row>
    <row r="2">
      <c r="A2" t="inlineStr">
        <is>
          <t>Down Payment %</t>
        </is>
      </c>
      <c r="B2" t="n">
        <v>10</v>
      </c>
    </row>
    <row r="3">
      <c r="A3" t="inlineStr">
        <is>
          <t>Closing Cost %</t>
        </is>
      </c>
      <c r="B3" t="n">
        <v>3</v>
      </c>
    </row>
    <row r="4">
      <c r="A4" t="inlineStr">
        <is>
          <t>Market Interest Rate</t>
        </is>
      </c>
      <c r="B4" t="n">
        <v>6.75</v>
      </c>
    </row>
    <row r="5">
      <c r="A5" t="inlineStr">
        <is>
          <t>Buydown Interest Rate</t>
        </is>
      </c>
      <c r="B5" t="n">
        <v>6.25</v>
      </c>
    </row>
    <row r="6">
      <c r="A6" t="inlineStr">
        <is>
          <t>Seller Credit ($)</t>
        </is>
      </c>
      <c r="B6" t="n">
        <v>3000</v>
      </c>
    </row>
    <row r="7">
      <c r="A7" t="inlineStr">
        <is>
          <t>Price Reduction ($)</t>
        </is>
      </c>
      <c r="B7" t="n">
        <v>10000</v>
      </c>
    </row>
    <row r="8">
      <c r="A8" t="inlineStr">
        <is>
          <t>Term (Years)</t>
        </is>
      </c>
      <c r="B8" t="n">
        <v>30</v>
      </c>
    </row>
    <row r="9"/>
    <row r="10">
      <c r="B10" t="inlineStr">
        <is>
          <t>Market Rate and Price</t>
        </is>
      </c>
      <c r="C10" t="inlineStr">
        <is>
          <t>Price Reduction</t>
        </is>
      </c>
      <c r="D10" t="inlineStr">
        <is>
          <t>Seller-Paid Rate Buydown</t>
        </is>
      </c>
      <c r="E10" t="inlineStr">
        <is>
          <t>Equivalent Price Reduction</t>
        </is>
      </c>
      <c r="F10" t="inlineStr">
        <is>
          <t>Price Reduction Needed ($)</t>
        </is>
      </c>
    </row>
    <row r="11">
      <c r="A11" t="inlineStr">
        <is>
          <t>Purchase Price</t>
        </is>
      </c>
      <c r="B11">
        <f>B1</f>
        <v/>
      </c>
      <c r="C11">
        <f>B1-B7</f>
        <v/>
      </c>
      <c r="D11">
        <f>B1</f>
        <v/>
      </c>
      <c r="E11">
        <f>( D15 / ( -PMT((B4/100)/12,B8*12,1,0,0) ) ) / (1-(B2/100))</f>
        <v/>
      </c>
      <c r="F11">
        <f>B1 - E11</f>
        <v/>
      </c>
    </row>
    <row r="12">
      <c r="A12" t="inlineStr">
        <is>
          <t>Loan Amount</t>
        </is>
      </c>
      <c r="B12">
        <f>B11*(1-(B2/100))</f>
        <v/>
      </c>
      <c r="C12">
        <f>C11*(1-(B2/100))</f>
        <v/>
      </c>
      <c r="D12">
        <f>D11*(1-(B2/100))</f>
        <v/>
      </c>
      <c r="E12">
        <f>E11*(1-(B2/100))</f>
        <v/>
      </c>
    </row>
    <row r="13">
      <c r="A13" t="inlineStr">
        <is>
          <t>Interest Rate</t>
        </is>
      </c>
      <c r="B13">
        <f>B4/100</f>
        <v/>
      </c>
      <c r="C13">
        <f>B4/100</f>
        <v/>
      </c>
      <c r="D13">
        <f>B5/100</f>
        <v/>
      </c>
      <c r="E13">
        <f>B4/100</f>
        <v/>
      </c>
    </row>
    <row r="14">
      <c r="A14" t="inlineStr">
        <is>
          <t>Term (Months)</t>
        </is>
      </c>
      <c r="B14">
        <f>B8*12</f>
        <v/>
      </c>
      <c r="C14">
        <f>B8*12</f>
        <v/>
      </c>
      <c r="D14">
        <f>B8*12</f>
        <v/>
      </c>
      <c r="E14">
        <f>B8*12</f>
        <v/>
      </c>
    </row>
    <row r="15">
      <c r="A15" t="inlineStr">
        <is>
          <t>Payment (P&amp;I)</t>
        </is>
      </c>
      <c r="B15">
        <f>-PMT(B13/12,B14,B12,0,0)</f>
        <v/>
      </c>
      <c r="C15">
        <f>-PMT(C13/12,C14,C12,0,0)</f>
        <v/>
      </c>
      <c r="D15">
        <f>-PMT(D13/12,D14,D12,0,0)</f>
        <v/>
      </c>
      <c r="E15">
        <f>-PMT(E13/12,E14,E12,0,0)</f>
        <v/>
      </c>
    </row>
    <row r="16">
      <c r="A16" t="inlineStr">
        <is>
          <t>Cash to Close</t>
        </is>
      </c>
      <c r="B16">
        <f>((B2/100)*B11)+((B3/100)*B11)</f>
        <v/>
      </c>
      <c r="C16">
        <f>((B2/100)*C11)+((B3/100)*C11)</f>
        <v/>
      </c>
      <c r="D16">
        <f>((B2/100)*D11)+((B3/100)*D11)-B6</f>
        <v/>
      </c>
      <c r="E16">
        <f>((B2/100)*E11)+((B3/100)*E11)</f>
        <v/>
      </c>
    </row>
    <row r="17">
      <c r="A17" t="inlineStr">
        <is>
          <t>Monthly Savings</t>
        </is>
      </c>
      <c r="B17">
        <f>0</f>
        <v/>
      </c>
      <c r="C17">
        <f>B15-C15</f>
        <v/>
      </c>
      <c r="D17">
        <f>B15-D15</f>
        <v/>
      </c>
      <c r="E17">
        <f>B15-E15</f>
        <v/>
      </c>
    </row>
    <row r="18"/>
    <row r="19"/>
    <row r="20"/>
    <row r="21"/>
    <row r="22"/>
    <row r="23"/>
    <row r="24"/>
    <row r="25"/>
    <row r="26">
      <c r="A26" t="inlineStr">
        <is>
          <t>Adjust values in column B (rows 1-8) for different scenarios.</t>
        </is>
      </c>
    </row>
    <row r="32">
      <c r="B32" t="inlineStr">
        <is>
          <t>TEMPORARY BUYDOWN CALCULATOR FOR FIXED RATE MORTGAGES</t>
        </is>
      </c>
    </row>
    <row r="33"/>
    <row r="34">
      <c r="B34" t="inlineStr">
        <is>
          <t>Enter the</t>
        </is>
      </c>
      <c r="C34" t="inlineStr">
        <is>
          <t>Note Rate</t>
        </is>
      </c>
      <c r="D34" t="n">
        <v>0.0675</v>
      </c>
    </row>
    <row r="35">
      <c r="B35" t="inlineStr">
        <is>
          <t>Choose One</t>
        </is>
      </c>
      <c r="C35" t="inlineStr">
        <is>
          <t>Annual Buydown</t>
        </is>
      </c>
      <c r="D35" t="inlineStr">
        <is>
          <t>3/2/1</t>
        </is>
      </c>
    </row>
    <row r="36"/>
    <row r="37"/>
    <row r="38">
      <c r="B38" t="inlineStr">
        <is>
          <t>Enter the</t>
        </is>
      </c>
      <c r="C38" t="inlineStr">
        <is>
          <t>Total Loan Amount</t>
        </is>
      </c>
      <c r="D38" t="n">
        <v>760000</v>
      </c>
    </row>
    <row r="39">
      <c r="B39" t="inlineStr">
        <is>
          <t>Enter in years</t>
        </is>
      </c>
      <c r="C39" t="inlineStr">
        <is>
          <t>Term in Years</t>
        </is>
      </c>
      <c r="D39" t="n">
        <v>30</v>
      </c>
    </row>
    <row r="40"/>
    <row r="41"/>
    <row r="42"/>
    <row r="43"/>
    <row r="44">
      <c r="B44" t="inlineStr">
        <is>
          <t>Temporary Buydown (Points)</t>
        </is>
      </c>
      <c r="D44">
        <f>IF(D4="","Pls. select type of annual buydown",ROUND(Calculation!E60,3))</f>
        <v/>
      </c>
    </row>
    <row r="45">
      <c r="B45" t="inlineStr">
        <is>
          <t>Temporary Buydown ($)</t>
        </is>
      </c>
      <c r="D45">
        <f>Calculation!D60</f>
        <v/>
      </c>
    </row>
    <row r="46"/>
    <row r="47">
      <c r="B47" t="inlineStr">
        <is>
          <t>Note Rate</t>
        </is>
      </c>
      <c r="D47">
        <f>D3</f>
        <v/>
      </c>
    </row>
    <row r="48">
      <c r="C48" t="inlineStr">
        <is>
          <t>Rate</t>
        </is>
      </c>
      <c r="D48" t="inlineStr">
        <is>
          <t>Fully Amortized Payment</t>
        </is>
      </c>
      <c r="E48" t="inlineStr">
        <is>
          <t>Payment with TBD</t>
        </is>
      </c>
      <c r="F48" t="inlineStr">
        <is>
          <t>From TBD funds Monthly</t>
        </is>
      </c>
    </row>
    <row r="49">
      <c r="B49" t="inlineStr">
        <is>
          <t>First Year</t>
        </is>
      </c>
      <c r="C49">
        <f>Calculation!B5</f>
        <v/>
      </c>
      <c r="D49">
        <f>Calculation!B11</f>
        <v/>
      </c>
      <c r="E49">
        <f>Calculation!C11</f>
        <v/>
      </c>
      <c r="F49">
        <f>E18-D18</f>
        <v/>
      </c>
    </row>
    <row r="50">
      <c r="B50" t="inlineStr">
        <is>
          <t xml:space="preserve">Second Year </t>
        </is>
      </c>
      <c r="C50">
        <f>Calculation!B6</f>
        <v/>
      </c>
      <c r="D50">
        <f>Calculation!B23</f>
        <v/>
      </c>
      <c r="E50">
        <f>Calculation!C23</f>
        <v/>
      </c>
      <c r="F50">
        <f>E19-D19</f>
        <v/>
      </c>
    </row>
    <row r="51">
      <c r="B51" t="inlineStr">
        <is>
          <t>Third Year</t>
        </is>
      </c>
      <c r="C51">
        <f>Calculation!B8</f>
        <v/>
      </c>
      <c r="D51">
        <f>Calculation!B35</f>
        <v/>
      </c>
      <c r="E51">
        <f>Calculation!C35</f>
        <v/>
      </c>
      <c r="F51">
        <f>E20-D20</f>
        <v/>
      </c>
    </row>
    <row r="52">
      <c r="B52" t="inlineStr">
        <is>
          <t>Succeeding Years</t>
        </is>
      </c>
      <c r="C52">
        <f>D16</f>
        <v/>
      </c>
      <c r="D52">
        <f>Calculation!B46</f>
        <v/>
      </c>
      <c r="E52">
        <f>Calculation!C47</f>
        <v/>
      </c>
      <c r="F52">
        <f>E21-D21</f>
        <v/>
      </c>
    </row>
    <row r="53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2025-08-06T16:15:01Z</dcterms:created>
  <dcterms:modified xmlns:dcterms="http://purl.org/dc/terms/" xmlns:xsi="http://www.w3.org/2001/XMLSchema-instance" xsi:type="dcterms:W3CDTF">2025-08-06T16:54:03Z</dcterms:modified>
  <cp:lastModifiedBy>Dustin Passalacqua</cp:lastModifiedBy>
</cp:coreProperties>
</file>