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o Usar" sheetId="1" r:id="rId5"/>
    <sheet state="visible" name="Orçamento" sheetId="2" r:id="rId6"/>
    <sheet state="visible" name="Dívidas" sheetId="3" r:id="rId7"/>
    <sheet state="visible" name="Metas" sheetId="4" r:id="rId8"/>
    <sheet state="visible" name="Patrimônio" sheetId="5" r:id="rId9"/>
    <sheet state="visible" name="Diagnóstico" sheetId="6" r:id="rId10"/>
    <sheet state="visible" name="Bússola" sheetId="7" r:id="rId11"/>
    <sheet state="visible" name="Perfis" sheetId="8" r:id="rId12"/>
    <sheet state="visible" name="Indicação da Trilha" sheetId="9" r:id="rId13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77">
      <text>
        <t xml:space="preserve">O que permanece disponível depois de investir (sobra do mês − total investido).</t>
      </text>
    </comment>
  </commentList>
</comments>
</file>

<file path=xl/sharedStrings.xml><?xml version="1.0" encoding="utf-8"?>
<sst xmlns="http://schemas.openxmlformats.org/spreadsheetml/2006/main" count="535" uniqueCount="400">
  <si>
    <t>BÚSSOLA DO INVESTIDOR</t>
  </si>
  <si>
    <t>planeje a sua vida financeira antes de investir</t>
  </si>
  <si>
    <t>COMO USAR</t>
  </si>
  <si>
    <t>A Bússola não diz o que comprar ou vender: ela ajuda você a entender onde está, para onde quer ir e o que precisa de atenção.</t>
  </si>
  <si>
    <t>ORDEM SUGERIDA DE USO</t>
  </si>
  <si>
    <t>1. Orçamento</t>
  </si>
  <si>
    <t>Lance receitas, despesas e investimentos mês a mês. A reserva de emergência é calculada aqui, a partir dos seus gastos fixos e da previsibilidade da sua renda.</t>
  </si>
  <si>
    <t>2. Dívidas</t>
  </si>
  <si>
    <t>Mapeie cada dívida com saldo, parcela e taxa. A planilha ordena pela taxa mais cara (método avalanche) e mostra quanto da sua renda está comprometida.</t>
  </si>
  <si>
    <t>3. Metas</t>
  </si>
  <si>
    <t>Defina objetivos com valor e prazo. A planilha calcula o aporte mensal necessário e compara com a sua sobra média.</t>
  </si>
  <si>
    <t>4. Patrimônio</t>
  </si>
  <si>
    <t>Registre seus ativos e acompanhe patrimônio bruto, líquido, distribuição, concentração e evolução mês a mês.</t>
  </si>
  <si>
    <t>5. Diagnóstico</t>
  </si>
  <si>
    <t>Painel com os principais indicadores da sua vida financeira — cada um com explicação de como ler e o que observar.</t>
  </si>
  <si>
    <t>6. Bússola + Trilha</t>
  </si>
  <si>
    <t>Responda as 10 perguntas. A Bússola devolve dois retratos independentes: o Perfil (o que enfatizar) e a Trilha (por onde começar). A aba seguinte destaca a sua trilha e mostra a indicação de estudos na Arena RV.</t>
  </si>
  <si>
    <t>LEGENDA DE CORES</t>
  </si>
  <si>
    <t>Verde claro</t>
  </si>
  <si>
    <t>Células que VOCÊ preenche (ex.: 2500 para R$ 2.500,00 · taxas em % ao mês: digite 12% ou 0,12).</t>
  </si>
  <si>
    <t>Verde muito claro / cinza</t>
  </si>
  <si>
    <t>Células calculadas automaticamente — não é preciso editar.</t>
  </si>
  <si>
    <t>Filosofia Arena RV: educação, não recomendação · risco antes do retorno · organização antes do investimento · reserva antes da rentabilidade · não existe o melhor investimento, existe o adequado ao seu objetivo, prazo, risco e momento.</t>
  </si>
  <si>
    <t>Conteúdo educacional Arena RV — NÃO constitui recomendação de investimento. A Bússola ajuda você a se conhecer; não indica ativos nem substitui o suitability da sua instituição. Decisões são suas — de preferência conversadas com o seu assessor.</t>
  </si>
  <si>
    <t xml:space="preserve">   @arenarendavariavel</t>
  </si>
  <si>
    <t xml:space="preserve">APRENDER A DECIDIR ANTES DE INVESTIR.   </t>
  </si>
  <si>
    <t xml:space="preserve">   ORÇAMENTO   ·   receitas, despesas e investimentos mês a mês</t>
  </si>
  <si>
    <t>RECEITA média/mês</t>
  </si>
  <si>
    <t>DESPESAS média/mês</t>
  </si>
  <si>
    <t>SOBRA média/mês</t>
  </si>
  <si>
    <t>SALDO APÓS APORTES</t>
  </si>
  <si>
    <t>RESERVA (% da meta)</t>
  </si>
  <si>
    <t>METAS (% concluído)</t>
  </si>
  <si>
    <t>Grupo</t>
  </si>
  <si>
    <t>Categoria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</si>
  <si>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</si>
  <si>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</si>
  <si>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</si>
  <si>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</si>
  <si>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</si>
  <si>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</si>
  <si>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</si>
  <si>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</si>
  <si>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</si>
  <si>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</si>
  <si>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</si>
  <si>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</si>
  <si>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RESERVA DE EMERGÊNCIA</t>
  </si>
  <si>
    <t>Alta previsibilidade</t>
  </si>
  <si>
    <t>Alta</t>
  </si>
  <si>
    <t>Salário ou renda praticamente fixa todos os meses</t>
  </si>
  <si>
    <t xml:space="preserve">   RECEITAS</t>
  </si>
  <si>
    <t>Como é a previsibilidade da sua renda?</t>
  </si>
  <si>
    <t>Muito variável</t>
  </si>
  <si>
    <t>Boa previsibilidade</t>
  </si>
  <si>
    <t>Boa</t>
  </si>
  <si>
    <t>Pequenas variações, mas a renda segue um padrão</t>
  </si>
  <si>
    <t>Salário</t>
  </si>
  <si>
    <t>Baixa previsibilidade</t>
  </si>
  <si>
    <t>Baixa</t>
  </si>
  <si>
    <t>Variações frequentes de renda ao longo do ano</t>
  </si>
  <si>
    <t>Salário do cônjuge</t>
  </si>
  <si>
    <t>Meses de reserva (regra)</t>
  </si>
  <si>
    <t>Renda depende de vendas, contratos, comissões ou resultados do negócio</t>
  </si>
  <si>
    <t>Aluguéis</t>
  </si>
  <si>
    <t>Gasto essencial médio/mês (fixas + alimentação, combustível, medicamentos)</t>
  </si>
  <si>
    <t>Pensão</t>
  </si>
  <si>
    <t>Meta da Reserva de Emergência</t>
  </si>
  <si>
    <t>Horas extras</t>
  </si>
  <si>
    <t>Reserva já guardada (curto prazo)</t>
  </si>
  <si>
    <t>13º salário</t>
  </si>
  <si>
    <t>Quanto falta para a meta</t>
  </si>
  <si>
    <t>Férias</t>
  </si>
  <si>
    <t>% concluído</t>
  </si>
  <si>
    <t>Outros</t>
  </si>
  <si>
    <t>Total de receitas</t>
  </si>
  <si>
    <t>Previsibilidade da renda → reserva (× média das despesas fixas):
🔵 Alta — renda praticamente fixa todo mês = 4×
🟢 Boa — pequenas variações, segue um padrão = 6×
🟡 Baixa — variações frequentes ao longo do ano = 8×
🔴 Muito variável — vendas, contratos, comissões ou resultado = 10×</t>
  </si>
  <si>
    <t xml:space="preserve">   DESPESAS FIXAS   —  mesmo valor todo mês (base da Reserva de Emergência)</t>
  </si>
  <si>
    <t>Habitação</t>
  </si>
  <si>
    <t>Aluguel</t>
  </si>
  <si>
    <t>Condomínio</t>
  </si>
  <si>
    <t>Prestação da casa</t>
  </si>
  <si>
    <t>Seguro residencial</t>
  </si>
  <si>
    <t>Como funciona: quanto MENOS previsível a renda, MAIOR a reserva. A meta = média das despesas FIXAS × meses do seu vínculo. 'Reserva já guardada' soma a linha 'Reserva de emergência (curto prazo)'. Educação financeira — não é recomendação.</t>
  </si>
  <si>
    <t>Diarista / mensalista</t>
  </si>
  <si>
    <t>Transporte</t>
  </si>
  <si>
    <t>Prestação do carro</t>
  </si>
  <si>
    <t>Seguro do carro</t>
  </si>
  <si>
    <t>Estacionamento fixo</t>
  </si>
  <si>
    <t>A REGRA NÃO MUDOU: meta = meses (pela previsibilidade da renda) × gasto ESSENCIAL médio — agora incluindo as variáveis essenciais marcadas com E.</t>
  </si>
  <si>
    <t>Saúde</t>
  </si>
  <si>
    <t>Plano de saúde</t>
  </si>
  <si>
    <t>Seguro de vida</t>
  </si>
  <si>
    <t>CARTÃO: é meio de pagamento, não categoria. Lance cada gasto na linha dele (mercado, transporte…). Use a linha do cartão APENAS para o que não se encaixa nas outras — senão conta duas vezes.</t>
  </si>
  <si>
    <t>Educação</t>
  </si>
  <si>
    <t>Colégio / faculdade</t>
  </si>
  <si>
    <t>Cursos / mensalidades</t>
  </si>
  <si>
    <t>INVESTIMENTOS SEM CONTAR DUAS VEZES: cada aporte entra numa ÚNICA linha. A reserva é uma FINALIDADE — registre na linha dela mesmo que aplicada em Tesouro Selic ou CDB.</t>
  </si>
  <si>
    <t>Serviços</t>
  </si>
  <si>
    <t>Internet</t>
  </si>
  <si>
    <t>Telefone / celular</t>
  </si>
  <si>
    <t>Assinaturas (streaming, apps)</t>
  </si>
  <si>
    <t>Academia</t>
  </si>
  <si>
    <t>Impostos</t>
  </si>
  <si>
    <t>IPTU / IPVA (parcelado)</t>
  </si>
  <si>
    <t>Empréstimo / financiamento</t>
  </si>
  <si>
    <t>Outros fixos</t>
  </si>
  <si>
    <t>Total despesas fixas</t>
  </si>
  <si>
    <t>% sobre receita</t>
  </si>
  <si>
    <t>E = essencial (entra na base da reserva)</t>
  </si>
  <si>
    <t xml:space="preserve">   DESPESAS VARIÁVEIS   —  mudam de valor a cada mês</t>
  </si>
  <si>
    <t>E</t>
  </si>
  <si>
    <t>Alimentação</t>
  </si>
  <si>
    <t>Supermercado</t>
  </si>
  <si>
    <t>Feira / padaria</t>
  </si>
  <si>
    <t>Restaurantes / delivery</t>
  </si>
  <si>
    <t>Combustível</t>
  </si>
  <si>
    <t>Aplicativos / transporte</t>
  </si>
  <si>
    <t>Medicamentos</t>
  </si>
  <si>
    <t>Consultas</t>
  </si>
  <si>
    <t>Cuidados</t>
  </si>
  <si>
    <t>Cabeleireiro / estética</t>
  </si>
  <si>
    <t>Lazer</t>
  </si>
  <si>
    <t>Entretenimento / viagens</t>
  </si>
  <si>
    <t>Cartão de crédito — SÓ compras não lançadas acima</t>
  </si>
  <si>
    <t>Outros variáveis</t>
  </si>
  <si>
    <t>Total despesas variáveis</t>
  </si>
  <si>
    <t xml:space="preserve">   DESPESAS EXTRAS   —  eventuais / não recorrentes</t>
  </si>
  <si>
    <t>Presentes</t>
  </si>
  <si>
    <t>Manutenção / reparos</t>
  </si>
  <si>
    <t>Imprevistos</t>
  </si>
  <si>
    <t>Outros extras</t>
  </si>
  <si>
    <t>Total despesas extras</t>
  </si>
  <si>
    <t xml:space="preserve">   INVESTIMENTOS   —  quanto você aplicou no mês</t>
  </si>
  <si>
    <t>Reserva de emergência (FINALIDADE — lance aqui, onde quer que esteja aplicada)</t>
  </si>
  <si>
    <t>Renda fixa (CDB, LCI/LCA, fundos — EXCETO reserva e Tesouro)</t>
  </si>
  <si>
    <t>Ações / FIIs</t>
  </si>
  <si>
    <t>Tesouro Direto (exceto o que for reserva)</t>
  </si>
  <si>
    <t>Previdência</t>
  </si>
  <si>
    <t>Total investido no mês</t>
  </si>
  <si>
    <t>% sobre receita (taxa de poupança)</t>
  </si>
  <si>
    <t xml:space="preserve">   RESUMO DO MÊS</t>
  </si>
  <si>
    <t>Receita total do mês</t>
  </si>
  <si>
    <t>Total de despesas  (fixas + variáveis + extras)</t>
  </si>
  <si>
    <t>SOBRA DO MÊS  (receita − despesas)</t>
  </si>
  <si>
    <t>% de sobra sobre a receita  (taxa de poupança)</t>
  </si>
  <si>
    <t>SALDO APÓS OS APORTES  (sobra − investido)</t>
  </si>
  <si>
    <t>DÍVIDAS POR CUSTO — completo na aba "Dívidas"</t>
  </si>
  <si>
    <t>Dívida</t>
  </si>
  <si>
    <t>Saldo devedor (R$)</t>
  </si>
  <si>
    <t>Taxa a.m.</t>
  </si>
  <si>
    <t>Prioridade</t>
  </si>
  <si>
    <t>METAS COM PRAZO — completo na aba "Metas"</t>
  </si>
  <si>
    <t>Objetivo</t>
  </si>
  <si>
    <t>Valor (R$)</t>
  </si>
  <si>
    <t>Prazo (m)</t>
  </si>
  <si>
    <t>Aporte/mês</t>
  </si>
  <si>
    <t xml:space="preserve">   PREVISTO × REALIZADO   —  avalie o seu planejamento</t>
  </si>
  <si>
    <t>Previsto / mês (você preenche)</t>
  </si>
  <si>
    <t>Média realizada</t>
  </si>
  <si>
    <t>Diferença (real − previsto)</t>
  </si>
  <si>
    <t>Leitura</t>
  </si>
  <si>
    <t>Receitas</t>
  </si>
  <si>
    <t>Despesas fixas</t>
  </si>
  <si>
    <t>Despesas variáveis</t>
  </si>
  <si>
    <t>Despesas extras</t>
  </si>
  <si>
    <t>Investimentos</t>
  </si>
  <si>
    <t>Como usar: no início do ano (ou do mês), preencha a coluna PREVISTO. A planilha compara com a média realizada: orçar é planejar antes, não só registrar depois.</t>
  </si>
  <si>
    <t>Conteúdo EDUCACIONAL da Arena RV — não é recomendação de investimento. Nenhuma linha indica o que comprar ou vender: a planilha organiza a SUA informação para as SUAS decisões.</t>
  </si>
  <si>
    <t>DÍVIDAS</t>
  </si>
  <si>
    <t>mapa completo do que você deve</t>
  </si>
  <si>
    <t>Liste tudo o que deve. A coluna Prioridade ordena pela taxa mais cara: quitar a dívida de maior juro costuma ser o passo com maior impacto (método avalanche).</t>
  </si>
  <si>
    <t>Tipo</t>
  </si>
  <si>
    <t>Valor total (R$)</t>
  </si>
  <si>
    <t>Parcelas totais</t>
  </si>
  <si>
    <t>Parcelas pagas</t>
  </si>
  <si>
    <t>Parcela mensal (R$)</t>
  </si>
  <si>
    <t>Saldo restante (R$)</t>
  </si>
  <si>
    <t>Taxa % a.m.</t>
  </si>
  <si>
    <t>Status</t>
  </si>
  <si>
    <t>TOTAL</t>
  </si>
  <si>
    <t>QUANTO DA SUA RENDA ESTÁ COMPROMETIDO</t>
  </si>
  <si>
    <t>Receita média mensal (Orçamento)</t>
  </si>
  <si>
    <t>Parcelas mensais em aberto</t>
  </si>
  <si>
    <t>% da renda comprometida com parcelas</t>
  </si>
  <si>
    <t>Como ler: acima de 30% da renda em parcelas, sobra pouco espaço para poupar e qualquer imprevisto vira bola de neve. Compare a taxa de cada dívida com o rendimento dos seus investimentos: manter dinheiro aplicado rendendo menos do que a dívida cobra costuma sair caro. Alternativa ao avalanche: o método bola de neve (quitar a menor dívida primeiro) rende menos matematicamente, mas ajuda na motivação.</t>
  </si>
  <si>
    <t>Preencha apenas as células verdes. Parcela mensal: valor da prestação atual. Taxa % a.m.: use a taxa do contrato ou da fatura (ex.: 12% ao mês = digite 12%).</t>
  </si>
  <si>
    <t>METAS</t>
  </si>
  <si>
    <t>objetivos com valor e prazo</t>
  </si>
  <si>
    <t>Cada meta precisa de três coisas: um valor, um prazo e um aporte mensal possível. O prazo da meta é o que define a característica do investimento adequado — não a rentabilidade prometida.</t>
  </si>
  <si>
    <t>Valor da meta (R$)</t>
  </si>
  <si>
    <t>Já guardado (R$)</t>
  </si>
  <si>
    <t>Falta (R$)</t>
  </si>
  <si>
    <t>Prazo (meses)</t>
  </si>
  <si>
    <t>Aporte necessário/mês</t>
  </si>
  <si>
    <t>SUAS METAS CABEM NO SEU ORÇAMENTO?</t>
  </si>
  <si>
    <t>Sobra média mensal (Orçamento)</t>
  </si>
  <si>
    <t>Aporte total necessário/mês</t>
  </si>
  <si>
    <t>Situação</t>
  </si>
  <si>
    <t>Como ler: metas de curto prazo (até ~2 anos) pedem segurança e liquidez; metas longas toleram oscilação em troca de mais potencial. Se o aporte necessário não cabe na sobra, as saídas são alongar o prazo, reduzir o valor da meta ou revisar despesas — e não assumir mais risco para "compensar".</t>
  </si>
  <si>
    <t>PATRIMÔNIO</t>
  </si>
  <si>
    <t>onde você está</t>
  </si>
  <si>
    <t>Registre o valor ATUAL de cada grupo de ativos. O objetivo é enxergar o todo: quanto você tem, onde está concentrado e com que liquidez.</t>
  </si>
  <si>
    <t>Classe</t>
  </si>
  <si>
    <t>Onde está / descrição</t>
  </si>
  <si>
    <t>Valor atual (R$)</t>
  </si>
  <si>
    <t>% do bruto</t>
  </si>
  <si>
    <t>Liquidez</t>
  </si>
  <si>
    <t>Conta corrente / dinheiro</t>
  </si>
  <si>
    <t>Reserva de emergência</t>
  </si>
  <si>
    <t>Renda fixa (CDB, LCI/LCA...)</t>
  </si>
  <si>
    <t>Tesouro Direto</t>
  </si>
  <si>
    <t>Fundos de investimento</t>
  </si>
  <si>
    <t>Ações</t>
  </si>
  <si>
    <t>FIIs</t>
  </si>
  <si>
    <t>ETFs</t>
  </si>
  <si>
    <t>BDRs</t>
  </si>
  <si>
    <t>Criptoativos</t>
  </si>
  <si>
    <t>Previdência privada</t>
  </si>
  <si>
    <t>Imóveis</t>
  </si>
  <si>
    <t>Veículos</t>
  </si>
  <si>
    <t>Negócio próprio / participações</t>
  </si>
  <si>
    <t>PATRIMÔNIO BRUTO</t>
  </si>
  <si>
    <t>(−) Dívidas totais (aba Dívidas)</t>
  </si>
  <si>
    <t>PATRIMÔNIO LÍQUIDO</t>
  </si>
  <si>
    <t>Patrimônio financeiro (investível)</t>
  </si>
  <si>
    <t>soma dos ativos financeiros (exclui imóveis, veículos, negócio próprio e outros)</t>
  </si>
  <si>
    <t>Maior concentração em uma classe</t>
  </si>
  <si>
    <t>Leitura da concentração</t>
  </si>
  <si>
    <t>EVOLUÇÃO PATRIMONIAL — registre uma foto ao fim de cada mês</t>
  </si>
  <si>
    <t>Mês</t>
  </si>
  <si>
    <t>Patrimônio bruto (R$)</t>
  </si>
  <si>
    <t>Dívidas (R$)</t>
  </si>
  <si>
    <t>Patrimônio líquido (R$)</t>
  </si>
  <si>
    <t>Variação (R$)</t>
  </si>
  <si>
    <t>Variação (%)</t>
  </si>
  <si>
    <t>Como ler: a evolução do patrimônio líquido importa mais do que o resultado de um investimento isolado. Quedas pontuais são normais; a direção ao longo de vários meses é o que conta.</t>
  </si>
  <si>
    <t>DIAGNÓSTICO</t>
  </si>
  <si>
    <t>painel da sua vida financeira</t>
  </si>
  <si>
    <t>Nenhum indicador é uma nota final. Cada linha mostra o que foi identificado, com que dados e o que vale analisar. Os semáforos usam faixas educacionais — ajuste a leitura ao seu contexto.</t>
  </si>
  <si>
    <t>PREMISSAS (editáveis)</t>
  </si>
  <si>
    <t>Taxa de retirada anual (independência financeira)</t>
  </si>
  <si>
    <t>Percentual do patrimônio que se estima poder usar por ano. Estudos clássicos citam ~4% a.a.; é premissa, não garantia.</t>
  </si>
  <si>
    <t>Meta de taxa de poupança</t>
  </si>
  <si>
    <t>Quanto da renda você quer direcionar a investimentos todo mês.</t>
  </si>
  <si>
    <t>INDICADORES DO ORÇAMENTO</t>
  </si>
  <si>
    <t>Indicador</t>
  </si>
  <si>
    <t>Valor</t>
  </si>
  <si>
    <t>Como ler</t>
  </si>
  <si>
    <t>Taxa de poupança média (12m)</t>
  </si>
  <si>
    <t>Total investido ÷ total de receitas do ano. É o motor da construção de patrimônio: constância importa mais do que o retorno de um mês.</t>
  </si>
  <si>
    <t>Sobra média mensal</t>
  </si>
  <si>
    <t>Receita menos despesas, na média dos meses preenchidos. É daqui que saem reserva, metas e aportes.</t>
  </si>
  <si>
    <t>Despesas fixas ÷ receita</t>
  </si>
  <si>
    <t>Quanto da renda já está comprometido antes do mês começar. Quanto maior, mais rígido o orçamento e maior a reserva necessária.</t>
  </si>
  <si>
    <t>% da meta concluído</t>
  </si>
  <si>
    <t>Meta = gasto fixo médio × meses de proteção (definidos pela previsibilidade da sua renda, na aba Orçamento). Antes de buscar rentabilidade, complete a reserva.</t>
  </si>
  <si>
    <t>Meses de proteção já acumulados</t>
  </si>
  <si>
    <t>Quantos meses de gastos fixos a sua reserva atual cobre hoje. Prioridade da reserva: segurança, liquidez e disponibilidade — não rentabilidade.</t>
  </si>
  <si>
    <t>DÍVIDAS E PATRIMÔNIO</t>
  </si>
  <si>
    <t>Parcelas de dívidas ÷ receita média</t>
  </si>
  <si>
    <t>Acima de 30%, as parcelas disputam espaço com a poupança. Compare a taxa de cada dívida com o rendimento dos seus investimentos.</t>
  </si>
  <si>
    <t>Dívidas ÷ patrimônio bruto</t>
  </si>
  <si>
    <t>Mostra o peso das dívidas sobre tudo o que você tem. Dívida cara crescendo mais rápido que o patrimônio é um alerta central.</t>
  </si>
  <si>
    <t>Maior concentração da carteira</t>
  </si>
  <si>
    <t>Percentual do patrimônio na maior classe de ativos. Concentração não é proibida — mas precisa ser uma escolha consciente, não um acaso.</t>
  </si>
  <si>
    <t>INDEPENDÊNCIA FINANCEIRA (estimativa educacional)</t>
  </si>
  <si>
    <t>Custo de vida anual estimado</t>
  </si>
  <si>
    <t>Média das despesas mensais × 12. É o número que o seu patrimônio precisaria sustentar.</t>
  </si>
  <si>
    <t>Patrimônio-alvo (custo anual ÷ taxa de retirada)</t>
  </si>
  <si>
    <t>Com a premissa escolhida acima, é o patrimônio estimado para sustentar o custo de vida atual. Mude a premissa e observe a sensibilidade.</t>
  </si>
  <si>
    <t>Patrimônio financeiro atual</t>
  </si>
  <si>
    <t>Somente ativos financeiros — imóveis de uso, veículos e negócio próprio não entram por não gerarem renda disponível com liquidez.</t>
  </si>
  <si>
    <t>% do caminho percorrido</t>
  </si>
  <si>
    <t>É uma régua de acompanhamento, não uma promessa. O caminho se percorre com taxa de poupança, tempo e consistência.</t>
  </si>
  <si>
    <t>Este painel é EDUCACIONAL: mostra onde olhar, não o que comprar. Limiares são referências didáticas — nada aqui constitui recomendação de investimento.</t>
  </si>
  <si>
    <t xml:space="preserve">   BÚSSOLA</t>
  </si>
  <si>
    <t xml:space="preserve">   descubra o seu ponto de partida como investidor</t>
  </si>
  <si>
    <t>Como usar: na coluna 'Sua resposta', clique e escolha uma opção. O Perfil e a Trilha aparecem sozinhos lá embaixo. Responda pensando na queda, não na alta.</t>
  </si>
  <si>
    <t>Nº</t>
  </si>
  <si>
    <t>Pergunta</t>
  </si>
  <si>
    <t>Sua resposta</t>
  </si>
  <si>
    <t>Pts</t>
  </si>
  <si>
    <t>Quando você vai precisar da maior parte deste dinheiro?</t>
  </si>
  <si>
    <t>Menos de 2 anos</t>
  </si>
  <si>
    <t>2 a 5 anos</t>
  </si>
  <si>
    <t>5 a 10 anos</t>
  </si>
  <si>
    <t>Mais de 10 anos</t>
  </si>
  <si>
    <t>Conservador</t>
  </si>
  <si>
    <t>Qual o principal objetivo deste dinheiro?</t>
  </si>
  <si>
    <t>Preservar / reserva / segurança</t>
  </si>
  <si>
    <t>Renda e crescimento moderado</t>
  </si>
  <si>
    <t>Crescer o patrimônio no longo prazo</t>
  </si>
  <si>
    <t>Maximizar retorno, aceitando risco alto</t>
  </si>
  <si>
    <t>Balanceado</t>
  </si>
  <si>
    <t>Se a sua carteira caísse 20% em poucos meses, o que você faria?</t>
  </si>
  <si>
    <t>Venderia tudo, não durmo</t>
  </si>
  <si>
    <t>Venderia uma parte</t>
  </si>
  <si>
    <t>Manteria a posição</t>
  </si>
  <si>
    <t>Aproveitaria para comprar mais</t>
  </si>
  <si>
    <t>Growth</t>
  </si>
  <si>
    <t>Qual a sua experiência com investimentos?</t>
  </si>
  <si>
    <t>Só poupança</t>
  </si>
  <si>
    <t>Renda fixa básica</t>
  </si>
  <si>
    <t>Já tenho ações, FIIs ou fundos</t>
  </si>
  <si>
    <t>Opero ativos voláteis / derivativos com frequência</t>
  </si>
  <si>
    <t>Agressivo</t>
  </si>
  <si>
    <t>Como está a sua reserva de emergência?</t>
  </si>
  <si>
    <t>Não tenho reserva</t>
  </si>
  <si>
    <t>Tenho menos de 3 meses de gastos</t>
  </si>
  <si>
    <t>Tenho de 3 a 6 meses</t>
  </si>
  <si>
    <t>Tenho mais de 6 meses</t>
  </si>
  <si>
    <t>Como é a sua renda hoje?</t>
  </si>
  <si>
    <t>Instável / fonte única</t>
  </si>
  <si>
    <t>Estável, mas sem folga</t>
  </si>
  <si>
    <t>Estável, com folga</t>
  </si>
  <si>
    <t>Várias fontes, alta folga</t>
  </si>
  <si>
    <t>Quanto este dinheiro representa do seu patrimônio?</t>
  </si>
  <si>
    <t>É quase todo o meu patrimônio</t>
  </si>
  <si>
    <t>É grande parte</t>
  </si>
  <si>
    <t>É uma parte moderada</t>
  </si>
  <si>
    <t>É uma parte pequena (posso perder sem afetar minha vida)</t>
  </si>
  <si>
    <t>Qual frase mais combina com você?</t>
  </si>
  <si>
    <t>Prefiro ganhar pouco e dormir tranquilo</t>
  </si>
  <si>
    <t>Aceito alguma oscilação por um retorno melhor</t>
  </si>
  <si>
    <t>Topo oscilar bastante mirando o longo prazo</t>
  </si>
  <si>
    <t>Busco o maior retorno possível, ciente do risco</t>
  </si>
  <si>
    <t>Se um investimento cair e demorar anos para se recuperar, você...</t>
  </si>
  <si>
    <t>Não suporto, preciso desse dinheiro</t>
  </si>
  <si>
    <t>Fico bem desconfortável</t>
  </si>
  <si>
    <t>Tudo bem, penso no longo prazo</t>
  </si>
  <si>
    <t>Indiferente, faz parte do jogo</t>
  </si>
  <si>
    <t>Para fechar: o que você quer construir a partir daqui?</t>
  </si>
  <si>
    <t>Dar os primeiros passos, com segurança</t>
  </si>
  <si>
    <t>Montar e cuidar de uma carteira de longo prazo</t>
  </si>
  <si>
    <t>Atuar como profissional de mercado (ou já atuo)</t>
  </si>
  <si>
    <t>Operar no curto prazo: day trade em mini contratos</t>
  </si>
  <si>
    <t>Pontuação total (10 a 40)</t>
  </si>
  <si>
    <t>Seu perfil (ponto de partida)</t>
  </si>
  <si>
    <t>Sua trilha (por onde começar)</t>
  </si>
  <si>
    <t>Perfil — faixas: 10–17 Conservador · 18–25 Balanceado · 26–32 Growth · 33–40 Agressivo. Trilha — vem das perguntas 4 (experiência) e 10 (objetivo): Iniciante · Construtor · Trader · Profissional.</t>
  </si>
  <si>
    <t>Nenhum perfil é melhor que o outro. Perfil é ênfase, não jaula; Trilha é por onde começar, não um teto. Os dois podem mudar com o tempo.</t>
  </si>
  <si>
    <t>Autoavaliação educacional da Arena RV — não é o suitability da sua corretora nem recomendação de ativo. Leve este resultado para o seu assessor.</t>
  </si>
  <si>
    <t>Resultado EDUCACIONAL: o perfil é autoconhecimento — não é recomendação de ativo, carteira ou percentual. Leve para conversar com o seu assessor.</t>
  </si>
  <si>
    <t xml:space="preserve">   PERFIS</t>
  </si>
  <si>
    <t xml:space="preserve">   o que cada perfil prioriza</t>
  </si>
  <si>
    <t>Prioriza estabilidade e previsibilidade. Conselho de João: estude bastante finanças pessoais e poupe mais do que gasta — é a base que sustenta o resto; o investimento vem depois.</t>
  </si>
  <si>
    <t>Busca um meio-termo entre segurança e crescimento. Convive com alguma oscilação por um retorno melhor, sem abrir mão de uma base sólida.</t>
  </si>
  <si>
    <t>Aceita mais oscilação em troca de mais potencial no longo prazo. O tempo é o aliado; exige disciplina nas quedas.</t>
  </si>
  <si>
    <t>Convive com variações fortes em busca de retorno maior, sabendo que o risco vem junto, na mesma proporção. Exige reserva sólida e controle emocional.</t>
  </si>
  <si>
    <t>Lembre-se:</t>
  </si>
  <si>
    <t>Perfil é ponto de partida, não destino. Reveja a cada mudança grande de vida — carreira, família, objetivos, ciclo econômico.</t>
  </si>
  <si>
    <t>INDICAÇÃO DA TRILHA</t>
  </si>
  <si>
    <t>sua trilha de estudos na Arena RV</t>
  </si>
  <si>
    <t>Seu perfil (Bússola):</t>
  </si>
  <si>
    <t>→ coluna do seu perfil: o que enfatizar.</t>
  </si>
  <si>
    <t>Sua trilha (Bússola):</t>
  </si>
  <si>
    <t>→ sua linha fica destacada abaixo.</t>
  </si>
  <si>
    <t>AS 4 TRILHAS (por onde começar — a sua fica destacada)</t>
  </si>
  <si>
    <t>Investidor iniciante</t>
  </si>
  <si>
    <t>Jornadas 1 e 2 + entrada da Jornada 3 (Mód. 6 Renda Fixa e Mód. 7). Ritmo leve: um módulo a cada duas ou três semanas, sem pular degrau.</t>
  </si>
  <si>
    <t>Construtor de patrimônio</t>
  </si>
  <si>
    <t>Jornadas 1 a 5, com peso na Jornada 3 (todos os ativos) e no capstone de Carteira (Mód. 15). Ritmo regular: um módulo por semana.</t>
  </si>
  <si>
    <t>Trader</t>
  </si>
  <si>
    <t>Entra pela Jornada Trader, independente da Formação: day trade em mini contratos (WIN e WDO), risco antes do setup. Ritmo focado: a Jornada Trader inteira antes de operar; a Formação completa fica como aprofundamento.</t>
  </si>
  <si>
    <t>Profissional de mercado</t>
  </si>
  <si>
    <t>As 7 Jornadas na ordem completa. Ritmo imersivo: uma Jornada por semana — a Lente aplicada a todas as classes, análise, carteira, execução e IA.</t>
  </si>
  <si>
    <t>Módulos</t>
  </si>
  <si>
    <t>ABERTURA</t>
  </si>
  <si>
    <t>Abertura</t>
  </si>
  <si>
    <t>Constituição Educacional</t>
  </si>
  <si>
    <t>✓</t>
  </si>
  <si>
    <t>JORNADA 1 · Conhecer a si mesmo</t>
  </si>
  <si>
    <t>Quem é você como investidor</t>
  </si>
  <si>
    <t>Mentalidade de Mercado e Decisão</t>
  </si>
  <si>
    <t>Finanças Pessoais, Juros Compostos e Metas</t>
  </si>
  <si>
    <t>Como o Mercado Ganha com Você</t>
  </si>
  <si>
    <t>JORNADA 2 · Entender o ambiente</t>
  </si>
  <si>
    <t>Macroeconomia Aplicada</t>
  </si>
  <si>
    <t>JORNADA 3 · Conhecer os instrumentos</t>
  </si>
  <si>
    <t>Renda Fixa (6 · 6.1 · 6.2 · 6.3)</t>
  </si>
  <si>
    <t>O Universo da Renda Variável (Cap. 1 a 4)</t>
  </si>
  <si>
    <t>○</t>
  </si>
  <si>
    <t>Ouro e Dólar</t>
  </si>
  <si>
    <t>ETFs, Fundos e Previdência</t>
  </si>
  <si>
    <t>JORNADA 4 · Aprender a analisar</t>
  </si>
  <si>
    <t>Métodos de Análise e Valuation</t>
  </si>
  <si>
    <t>JORNADA 5 · Construir patrimônio</t>
  </si>
  <si>
    <t>Construção de Carteira e Alocação (capstone)</t>
  </si>
  <si>
    <t>JORNADA 6 · Executar decisões</t>
  </si>
  <si>
    <t>Decisão</t>
  </si>
  <si>
    <t>Opções</t>
  </si>
  <si>
    <t>Trading, Futuros e Operacional</t>
  </si>
  <si>
    <t>JORNADA 7 · Escalar inteligência</t>
  </si>
  <si>
    <t>Tecnologia e IA</t>
  </si>
  <si>
    <t>JORNADA TRADER · independente — indicada quando a sua Trilha = Trader (reaproveita Mód. 1, 2, 4 e 5; conteúdo aberto a todos)</t>
  </si>
  <si>
    <t>✓ = núcleo: indicado para o perfil (ênfase de estudo).     ○ = complementar: abre quando houver interesse.</t>
  </si>
  <si>
    <t>Conservador: núcleo comum (Abertura, Jornadas 1 e 2) + Renda Fixa, entender a Renda Variável, fundos e previdência (Jornada 3) + montar carteira (Mód. 15) + reserva e metas (Mód. 3) e competência de risco (T2).</t>
  </si>
  <si>
    <t>Transversais (T1 Imposto e Custos · T2 Risco · T3 Operacional · T4 Ciclos · T5 Preço e Valor) e a Camada de IA atravessam todos os perfis. Conteúdo sempre aberto — o perfil é ênfase, não restrição.</t>
  </si>
  <si>
    <t>Conteúdo educacional da Arena RV. Não constitui recomendação de investimento, nem suitability. Não restringe acesso ao conteúdo.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</si>
</sst>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&quot;R$ &quot;#,##0;[RED]&quot;-R$ &quot;#,##0;&quot;-&quot;"/>
    <numFmt numFmtId="165" formatCode="0.0%"/>
    <numFmt numFmtId="166" formatCode="&quot;R$ &quot;#,##0.00;[RED]&quot;-R$ &quot;#,##0.00;\-"/>
    <numFmt numFmtId="167" formatCode="&quot;R$ &quot;#,##0.00;[RED]&quot;-R$ &quot;#,##0.00;&quot;-&quot;"/>
    <numFmt numFmtId="168" formatCode="0.0"/>
  </numFmts>
  <fonts count="60">
    <font>
      <sz val="11.0"/>
      <color theme="1"/>
      <name val="Calibri"/>
      <scheme val="minor"/>
    </font>
    <font>
      <sz val="11.0"/>
      <color theme="1"/>
      <name val="Arial"/>
    </font>
    <font>
      <b/>
      <sz val="18.0"/>
      <color rgb="FFA5E33A"/>
      <name val="Arial"/>
    </font>
    <font>
      <sz val="10.0"/>
      <color rgb="FF595959"/>
      <name val="Arial"/>
    </font>
    <font>
      <b/>
      <sz val="12.0"/>
      <color rgb="FFFFFFFF"/>
      <name val="Arial"/>
    </font>
    <font/>
    <font>
      <sz val="10.0"/>
      <color rgb="FF777777"/>
      <name val="Arial"/>
    </font>
    <font>
      <b/>
      <sz val="11.0"/>
      <color theme="1"/>
      <name val="Arial"/>
    </font>
    <font>
      <b/>
      <sz val="10.0"/>
      <color rgb="FF000000"/>
      <name val="Arial"/>
    </font>
    <font>
      <sz val="10.0"/>
      <color rgb="FF000000"/>
      <name val="Arial"/>
    </font>
    <font>
      <sz val="9.0"/>
      <color rgb="FF777777"/>
      <name val="Arial"/>
    </font>
    <font>
      <b/>
      <sz val="10.0"/>
      <color rgb="FFFFFFFF"/>
      <name val="Arial"/>
    </font>
    <font>
      <sz val="11.0"/>
      <color theme="1"/>
      <name val="Calibri"/>
    </font>
    <font>
      <b/>
      <sz val="16.0"/>
      <color rgb="FFA5E33A"/>
      <name val="Arial"/>
    </font>
    <font>
      <color theme="1"/>
      <name val="Arial"/>
    </font>
    <font>
      <i/>
      <sz val="9.0"/>
      <color rgb="FF181B1F"/>
      <name val="Arial"/>
    </font>
    <font>
      <sz val="11.0"/>
      <color rgb="FF181B1F"/>
      <name val="Arial"/>
    </font>
    <font>
      <b/>
      <sz val="9.0"/>
      <color rgb="FF616A75"/>
      <name val="Arial"/>
    </font>
    <font>
      <b/>
      <sz val="14.0"/>
      <color rgb="FF1B7E59"/>
      <name val="Arial"/>
    </font>
    <font>
      <b/>
      <sz val="18.0"/>
      <color rgb="FF1B7E59"/>
      <name val="Arial"/>
    </font>
    <font>
      <b/>
      <sz val="9.0"/>
      <color rgb="FFFFFFFF"/>
      <name val="Arial"/>
    </font>
    <font>
      <b/>
      <sz val="11.0"/>
      <color rgb="FFFFFFFF"/>
      <name val="Arial"/>
    </font>
    <font>
      <b/>
      <sz val="11.0"/>
      <color rgb="FF000000"/>
      <name val="Arial"/>
    </font>
    <font>
      <sz val="10.0"/>
      <color theme="1"/>
      <name val="Arial"/>
    </font>
    <font>
      <i/>
      <sz val="11.0"/>
      <color rgb="FF191B1F"/>
      <name val="Arial"/>
    </font>
    <font>
      <sz val="11.0"/>
      <color rgb="FF000000"/>
      <name val="Arial"/>
    </font>
    <font>
      <b/>
      <sz val="12.0"/>
      <color theme="1"/>
      <name val="Arial"/>
    </font>
    <font>
      <b/>
      <sz val="10.0"/>
      <color theme="1"/>
      <name val="Arial"/>
    </font>
    <font>
      <sz val="10.0"/>
      <color rgb="FF6D9E16"/>
      <name val="Arial"/>
    </font>
    <font>
      <i/>
      <sz val="9.0"/>
      <color rgb="FF595959"/>
      <name val="Arial"/>
    </font>
    <font>
      <i/>
      <sz val="9.0"/>
      <color rgb="FF666666"/>
      <name val="Arial"/>
    </font>
    <font>
      <b/>
      <sz val="10.0"/>
      <color rgb="FF191B1F"/>
      <name val="Arial"/>
    </font>
    <font>
      <sz val="10.0"/>
      <color rgb="FF191B1F"/>
      <name val="Arial"/>
    </font>
    <font>
      <b/>
      <sz val="11.0"/>
      <color rgb="FF1F2937"/>
      <name val="Arial"/>
    </font>
    <font>
      <b/>
      <sz val="10.0"/>
      <color rgb="FF1F2937"/>
      <name val="Arial"/>
    </font>
    <font>
      <sz val="10.0"/>
      <color rgb="FF666666"/>
      <name val="Arial"/>
    </font>
    <font>
      <b/>
      <sz val="9.0"/>
      <color rgb="FF1B7F5A"/>
      <name val="Arial"/>
    </font>
    <font>
      <b/>
      <sz val="10.0"/>
      <color rgb="FF13314B"/>
      <name val="Arial"/>
    </font>
    <font>
      <b/>
      <color rgb="FF13314B"/>
      <name val="Arial"/>
    </font>
    <font>
      <i/>
      <sz val="9.0"/>
      <color rgb="FF808A93"/>
      <name val="Arial"/>
    </font>
    <font>
      <b/>
      <i/>
      <sz val="9.0"/>
      <color rgb="FF13314B"/>
      <name val="Arial"/>
    </font>
    <font>
      <sz val="8.0"/>
      <color rgb="FF777777"/>
      <name val="Arial"/>
    </font>
    <font>
      <sz val="11.0"/>
      <color rgb="FF999999"/>
      <name val="Arial"/>
    </font>
    <font>
      <sz val="10.0"/>
      <color rgb="FF555555"/>
      <name val="Arial"/>
    </font>
    <font>
      <b/>
      <sz val="11.0"/>
      <color rgb="FF6D9E16"/>
      <name val="Arial"/>
    </font>
    <font>
      <b/>
      <sz val="13.0"/>
      <color rgb="FF6D9E16"/>
      <name val="Arial"/>
    </font>
    <font>
      <sz val="10.0"/>
      <color rgb="FF8A1C1C"/>
      <name val="Arial"/>
    </font>
    <font>
      <b/>
      <sz val="10.0"/>
      <color rgb="FF6D9E16"/>
      <name val="Arial"/>
    </font>
    <font>
      <sz val="9.0"/>
      <color rgb="FF888888"/>
      <name val="Arial"/>
    </font>
    <font>
      <i/>
      <sz val="9.0"/>
      <color rgb="FF13314B"/>
      <name val="Arial"/>
    </font>
    <font>
      <b/>
      <sz val="11.0"/>
      <color rgb="FF595959"/>
      <name val="Arial"/>
    </font>
    <font>
      <sz val="11.0"/>
      <color rgb="FF595959"/>
      <name val="Arial"/>
    </font>
    <font>
      <b/>
      <sz val="12.0"/>
      <color rgb="FF4F7210"/>
      <name val="Arial"/>
    </font>
    <font>
      <i/>
      <sz val="10.0"/>
      <color rgb="FF666666"/>
      <name val="Arial"/>
    </font>
    <font>
      <b/>
      <sz val="11.0"/>
      <color theme="0"/>
      <name val="Arial"/>
    </font>
    <font>
      <b/>
      <sz val="10.0"/>
      <color rgb="FFA5E33A"/>
      <name val="Arial"/>
    </font>
    <font>
      <b/>
      <sz val="12.0"/>
      <color rgb="FF6D9E16"/>
      <name val="Arial"/>
    </font>
    <font>
      <sz val="12.0"/>
      <color rgb="FF6D747C"/>
      <name val="Arial"/>
    </font>
    <font>
      <sz val="9.0"/>
      <color rgb="FF595959"/>
      <name val="Arial"/>
    </font>
    <font>
      <i/>
      <sz val="9.0"/>
      <color rgb="FF888888"/>
      <name val="Arial"/>
    </font>
  </fonts>
  <fills count="22">
    <fill>
      <patternFill patternType="none"/>
    </fill>
    <fill>
      <patternFill patternType="lightGray"/>
    </fill>
    <fill>
      <patternFill patternType="solid">
        <fgColor rgb="FF0A0D0D"/>
        <bgColor rgb="FF0A0D0D"/>
      </patternFill>
    </fill>
    <fill>
      <patternFill patternType="solid">
        <fgColor rgb="FF6D9D16"/>
        <bgColor rgb="FF6D9D16"/>
      </patternFill>
    </fill>
    <fill>
      <patternFill patternType="solid">
        <fgColor rgb="FFF5F6FA"/>
        <bgColor rgb="FFF5F6FA"/>
      </patternFill>
    </fill>
    <fill>
      <patternFill patternType="solid">
        <fgColor rgb="FFF5FCE8"/>
        <bgColor rgb="FFF5FCE8"/>
      </patternFill>
    </fill>
    <fill>
      <patternFill patternType="solid">
        <fgColor rgb="FFE8F8CC"/>
        <bgColor rgb="FFE8F8CC"/>
      </patternFill>
    </fill>
    <fill>
      <patternFill patternType="solid">
        <fgColor rgb="FFE8F1EC"/>
        <bgColor rgb="FFE8F1EC"/>
      </patternFill>
    </fill>
    <fill>
      <patternFill patternType="solid">
        <fgColor rgb="FF6D9E16"/>
        <bgColor rgb="FF6D9E16"/>
      </patternFill>
    </fill>
    <fill>
      <patternFill patternType="solid">
        <fgColor rgb="FFD9F3AB"/>
        <bgColor rgb="FFD9F3AB"/>
      </patternFill>
    </fill>
    <fill>
      <patternFill patternType="solid">
        <fgColor rgb="FFD8D8D8"/>
        <bgColor rgb="FFD8D8D8"/>
      </patternFill>
    </fill>
    <fill>
      <patternFill patternType="solid">
        <fgColor rgb="FFA5E33A"/>
        <bgColor rgb="FFA5E33A"/>
      </patternFill>
    </fill>
    <fill>
      <patternFill patternType="solid">
        <fgColor rgb="FF6D737C"/>
        <bgColor rgb="FF6D737C"/>
      </patternFill>
    </fill>
    <fill>
      <patternFill patternType="solid">
        <fgColor rgb="FFF2F2F2"/>
        <bgColor rgb="FFF2F2F2"/>
      </patternFill>
    </fill>
    <fill>
      <patternFill patternType="solid">
        <fgColor rgb="FFE3E7EF"/>
        <bgColor rgb="FFE3E7EF"/>
      </patternFill>
    </fill>
    <fill>
      <patternFill patternType="solid">
        <fgColor rgb="FFD9F2AB"/>
        <bgColor rgb="FFD9F2AB"/>
      </patternFill>
    </fill>
    <fill>
      <patternFill patternType="solid">
        <fgColor rgb="FFE7F7CC"/>
        <bgColor rgb="FFE7F7CC"/>
      </patternFill>
    </fill>
    <fill>
      <patternFill patternType="solid">
        <fgColor rgb="FFF5FBE7"/>
        <bgColor rgb="FFF5FBE7"/>
      </patternFill>
    </fill>
    <fill>
      <patternFill patternType="solid">
        <fgColor rgb="FF191B1F"/>
        <bgColor rgb="FF191B1F"/>
      </patternFill>
    </fill>
    <fill>
      <patternFill patternType="solid">
        <fgColor rgb="FFF2DBDB"/>
        <bgColor rgb="FFF2DBDB"/>
      </patternFill>
    </fill>
    <fill>
      <patternFill patternType="solid">
        <fgColor rgb="FFF5F7FA"/>
        <bgColor rgb="FFF5F7FA"/>
      </patternFill>
    </fill>
    <fill>
      <patternFill patternType="solid">
        <fgColor rgb="FFF1F1F1"/>
        <bgColor rgb="FFF1F1F1"/>
      </patternFill>
    </fill>
  </fills>
  <borders count="31">
    <border/>
    <border>
      <left/>
      <right/>
      <top/>
      <bottom/>
    </border>
    <border>
      <left/>
      <top/>
      <bottom/>
    </border>
    <border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top/>
      <bottom/>
    </border>
    <border>
      <left/>
      <right/>
      <top/>
      <bottom style="medium">
        <color rgb="FF181B1F"/>
      </bottom>
    </border>
    <border>
      <bottom style="medium">
        <color rgb="FF181B1F"/>
      </bottom>
    </border>
    <border>
      <left/>
      <right/>
      <bottom/>
    </border>
    <border>
      <left style="thin">
        <color rgb="FFD0D0D0"/>
      </left>
      <right style="thin">
        <color rgb="FFD0D0D0"/>
      </right>
      <bottom style="thin">
        <color rgb="FFD0D0D0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D0D0D0"/>
      </left>
      <top style="thin">
        <color rgb="FFD0D0D0"/>
      </top>
      <bottom style="thin">
        <color rgb="FFD0D0D0"/>
      </bottom>
    </border>
    <border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CCFAC"/>
      </left>
      <top style="thin">
        <color rgb="FF9CCFAC"/>
      </top>
      <bottom style="thin">
        <color rgb="FF9CCFAC"/>
      </bottom>
    </border>
    <border>
      <right style="thin">
        <color rgb="FF9CCFAC"/>
      </right>
      <top style="thin">
        <color rgb="FF9CCFAC"/>
      </top>
      <bottom style="thin">
        <color rgb="FF9CCFAC"/>
      </bottom>
    </border>
    <border>
      <left style="thin">
        <color rgb="FFD0D0D0"/>
      </left>
      <top style="thin">
        <color rgb="FFD0D0D0"/>
      </top>
    </border>
    <border>
      <right/>
      <top style="thin">
        <color rgb="FFD0D0D0"/>
      </top>
    </border>
    <border>
      <left style="thin">
        <color rgb="FFD0D0D0"/>
      </left>
    </border>
    <border>
      <right/>
    </border>
    <border>
      <left style="thin">
        <color rgb="FFD0D0D0"/>
      </left>
      <bottom/>
    </border>
    <border>
      <right/>
      <bottom/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/>
      <top style="thin">
        <color rgb="FFD0D0D0"/>
      </top>
      <bottom style="thin">
        <color rgb="FFD0D0D0"/>
      </bottom>
    </border>
    <border>
      <top style="thin">
        <color rgb="FFD0D0D0"/>
      </top>
      <bottom style="thin">
        <color rgb="FFD0D0D0"/>
      </bottom>
    </border>
    <border>
      <left style="thin">
        <color rgb="FFC9C9C9"/>
      </left>
      <top style="thin">
        <color rgb="FFC9C9C9"/>
      </top>
      <bottom style="thin">
        <color rgb="FFC9C9C9"/>
      </bottom>
    </border>
    <border>
      <right/>
      <top style="thin">
        <color rgb="FFC9C9C9"/>
      </top>
      <bottom style="thin">
        <color rgb="FFC9C9C9"/>
      </bottom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</border>
    <border>
      <top style="thin">
        <color rgb="FFC9C9C9"/>
      </top>
      <bottom style="thin">
        <color rgb="FFC9C9C9"/>
      </bottom>
    </border>
    <border>
      <right style="thin">
        <color rgb="FFC9C9C9"/>
      </right>
      <top style="thin">
        <color rgb="FFC9C9C9"/>
      </top>
      <bottom style="thin">
        <color rgb="FFC9C9C9"/>
      </bottom>
    </border>
  </borders>
  <cellStyleXfs count="1">
    <xf borderId="0" fillId="0" fontId="0" numFmtId="0" applyAlignment="1" applyFont="1"/>
  </cellStyleXfs>
  <cellXfs count="18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1" fillId="2" fontId="2" numFmtId="0" xfId="0" applyAlignment="1" applyBorder="1" applyFill="1" applyFont="1">
      <alignment vertical="center"/>
    </xf>
    <xf borderId="0" fillId="0" fontId="1" numFmtId="0" xfId="0" applyFont="1"/>
    <xf borderId="1" fillId="2" fontId="3" numFmtId="0" xfId="0" applyAlignment="1" applyBorder="1" applyFill="1" applyFont="1">
      <alignment vertical="center"/>
    </xf>
    <xf borderId="2" fillId="3" fontId="4" numFmtId="0" xfId="0" applyAlignment="1" applyBorder="1" applyFill="1" applyFont="1">
      <alignment vertical="center"/>
    </xf>
    <xf borderId="3" fillId="0" fontId="5" numFmtId="0" xfId="0" applyBorder="1" applyFont="1"/>
    <xf borderId="0" fillId="0" fontId="6" numFmtId="0" xfId="0" applyAlignment="1" applyFont="1">
      <alignment shrinkToFit="0" vertical="top" wrapText="1"/>
    </xf>
    <xf borderId="0" fillId="0" fontId="7" numFmtId="0" xfId="0" applyAlignment="1" applyFont="1">
      <alignment vertical="bottom"/>
    </xf>
    <xf borderId="4" fillId="4" fontId="8" numFmtId="0" xfId="0" applyAlignment="1" applyBorder="1" applyFill="1" applyFont="1">
      <alignment horizontal="left" shrinkToFit="0" vertical="center" wrapText="1"/>
    </xf>
    <xf borderId="4" fillId="5" fontId="9" numFmtId="0" xfId="0" applyAlignment="1" applyBorder="1" applyFill="1" applyFont="1">
      <alignment horizontal="left" shrinkToFit="0" vertical="center" wrapText="1"/>
    </xf>
    <xf borderId="4" fillId="6" fontId="9" numFmtId="0" xfId="0" applyAlignment="1" applyBorder="1" applyFill="1" applyFont="1">
      <alignment horizontal="left" vertical="center"/>
    </xf>
    <xf borderId="4" fillId="5" fontId="9" numFmtId="0" xfId="0" applyAlignment="1" applyBorder="1" applyFill="1" applyFont="1">
      <alignment horizontal="left" vertical="center"/>
    </xf>
    <xf borderId="0" fillId="0" fontId="10" numFmtId="0" xfId="0" applyAlignment="1" applyFont="1">
      <alignment shrinkToFit="0" vertical="top" wrapText="1"/>
    </xf>
    <xf borderId="0" fillId="3" fontId="11" numFmtId="0" xfId="0" applyAlignment="1" applyFill="1" applyFont="1">
      <alignment horizontal="left" vertical="center"/>
    </xf>
    <xf borderId="0" fillId="3" fontId="11" numFmtId="0" xfId="0" applyAlignment="1" applyFill="1" applyFont="1">
      <alignment horizontal="right" vertical="center"/>
    </xf>
    <xf borderId="0" fillId="0" fontId="12" numFmtId="0" xfId="0" applyFont="1"/>
    <xf borderId="2" fillId="2" fontId="13" numFmtId="0" xfId="0" applyAlignment="1" applyBorder="1" applyFill="1" applyFont="1">
      <alignment horizontal="left" vertical="center"/>
    </xf>
    <xf borderId="5" fillId="0" fontId="5" numFmtId="0" xfId="0" applyBorder="1" applyFont="1"/>
    <xf borderId="0" fillId="2" fontId="1" numFmtId="0" xfId="0" applyFill="1" applyFont="1"/>
    <xf borderId="0" fillId="0" fontId="14" numFmtId="0" xfId="0" applyFont="1"/>
    <xf borderId="1" fillId="7" fontId="15" numFmtId="0" xfId="0" applyAlignment="1" applyBorder="1" applyFill="1" applyFont="1">
      <alignment horizontal="center" vertical="center"/>
    </xf>
    <xf borderId="0" fillId="7" fontId="16" numFmtId="0" xfId="0" applyFill="1" applyFont="1"/>
    <xf borderId="0" fillId="7" fontId="17" numFmtId="0" xfId="0" applyAlignment="1" applyFill="1" applyFont="1">
      <alignment horizontal="center" shrinkToFit="0" vertical="bottom" wrapText="1"/>
    </xf>
    <xf borderId="0" fillId="7" fontId="18" numFmtId="0" xfId="0" applyAlignment="1" applyFill="1" applyFont="1">
      <alignment horizontal="center" vertical="center"/>
    </xf>
    <xf borderId="6" fillId="7" fontId="16" numFmtId="0" xfId="0" applyAlignment="1" applyBorder="1" applyFill="1" applyFont="1">
      <alignment vertical="bottom"/>
    </xf>
    <xf borderId="7" fillId="7" fontId="19" numFmtId="164" xfId="0" applyAlignment="1" applyBorder="1" applyFill="1" applyFont="1" applyNumberFormat="1">
      <alignment horizontal="center" vertical="top"/>
    </xf>
    <xf borderId="7" fillId="0" fontId="5" numFmtId="0" xfId="0" applyBorder="1" applyFont="1"/>
    <xf borderId="7" fillId="7" fontId="19" numFmtId="165" xfId="0" applyAlignment="1" applyBorder="1" applyFill="1" applyFont="1" applyNumberFormat="1">
      <alignment horizontal="center" vertical="top"/>
    </xf>
    <xf borderId="6" fillId="7" fontId="1" numFmtId="0" xfId="0" applyAlignment="1" applyBorder="1" applyFill="1" applyFont="1">
      <alignment vertical="bottom"/>
    </xf>
    <xf borderId="8" fillId="8" fontId="1" numFmtId="0" xfId="0" applyAlignment="1" applyBorder="1" applyFill="1" applyFont="1">
      <alignment vertical="center"/>
    </xf>
    <xf borderId="9" fillId="8" fontId="11" numFmtId="0" xfId="0" applyAlignment="1" applyBorder="1" applyFill="1" applyFont="1">
      <alignment horizontal="left" vertical="center"/>
    </xf>
    <xf borderId="9" fillId="8" fontId="20" numFmtId="0" xfId="0" applyAlignment="1" applyBorder="1" applyFill="1" applyFont="1">
      <alignment horizontal="center" vertical="center"/>
    </xf>
    <xf borderId="10" fillId="3" fontId="4" numFmtId="0" xfId="0" applyAlignment="1" applyBorder="1" applyFill="1" applyFont="1">
      <alignment horizontal="left" vertical="center"/>
    </xf>
    <xf borderId="10" fillId="3" fontId="21" numFmtId="0" xfId="0" applyAlignment="1" applyBorder="1" applyFill="1" applyFont="1">
      <alignment horizontal="left" vertical="center"/>
    </xf>
    <xf borderId="0" fillId="0" fontId="1" numFmtId="0" xfId="0" applyAlignment="1" applyFont="1">
      <alignment vertical="bottom"/>
    </xf>
    <xf borderId="2" fillId="3" fontId="4" numFmtId="0" xfId="0" applyAlignment="1" applyBorder="1" applyFill="1" applyFont="1">
      <alignment horizontal="left" vertical="center"/>
    </xf>
    <xf borderId="10" fillId="9" fontId="22" numFmtId="0" xfId="0" applyAlignment="1" applyBorder="1" applyFill="1" applyFont="1">
      <alignment horizontal="left" shrinkToFit="0" vertical="center" wrapText="1"/>
    </xf>
    <xf borderId="10" fillId="10" fontId="22" numFmtId="0" xfId="0" applyAlignment="1" applyBorder="1" applyFill="1" applyFont="1">
      <alignment horizontal="center" vertical="center"/>
    </xf>
    <xf borderId="0" fillId="0" fontId="1" numFmtId="0" xfId="0" applyAlignment="1" applyFont="1">
      <alignment vertical="center"/>
    </xf>
    <xf borderId="11" fillId="6" fontId="23" numFmtId="0" xfId="0" applyAlignment="1" applyBorder="1" applyFill="1" applyFont="1">
      <alignment horizontal="left" vertical="center"/>
    </xf>
    <xf borderId="12" fillId="0" fontId="5" numFmtId="0" xfId="0" applyBorder="1" applyFont="1"/>
    <xf borderId="10" fillId="5" fontId="9" numFmtId="166" xfId="0" applyAlignment="1" applyBorder="1" applyFill="1" applyFont="1" applyNumberFormat="1">
      <alignment horizontal="right" vertical="center"/>
    </xf>
    <xf borderId="13" fillId="10" fontId="24" numFmtId="0" xfId="0" applyAlignment="1" applyBorder="1" applyFill="1" applyFont="1">
      <alignment horizontal="center" shrinkToFit="0" vertical="center" wrapText="1"/>
    </xf>
    <xf borderId="14" fillId="0" fontId="5" numFmtId="0" xfId="0" applyBorder="1" applyFont="1"/>
    <xf borderId="10" fillId="9" fontId="25" numFmtId="0" xfId="0" applyAlignment="1" applyBorder="1" applyFill="1" applyFont="1">
      <alignment horizontal="left" shrinkToFit="0" vertical="center" wrapText="1"/>
    </xf>
    <xf borderId="10" fillId="9" fontId="25" numFmtId="1" xfId="0" applyAlignment="1" applyBorder="1" applyFill="1" applyFont="1" applyNumberFormat="1">
      <alignment horizontal="center" vertical="center"/>
    </xf>
    <xf borderId="10" fillId="9" fontId="25" numFmtId="166" xfId="0" applyAlignment="1" applyBorder="1" applyFill="1" applyFont="1" applyNumberFormat="1">
      <alignment horizontal="center" vertical="center"/>
    </xf>
    <xf borderId="10" fillId="11" fontId="26" numFmtId="0" xfId="0" applyAlignment="1" applyBorder="1" applyFill="1" applyFont="1">
      <alignment horizontal="left" shrinkToFit="0" vertical="center" wrapText="1"/>
    </xf>
    <xf borderId="10" fillId="11" fontId="7" numFmtId="166" xfId="0" applyAlignment="1" applyBorder="1" applyFill="1" applyFont="1" applyNumberFormat="1">
      <alignment horizontal="center" vertical="center"/>
    </xf>
    <xf borderId="10" fillId="9" fontId="22" numFmtId="166" xfId="0" applyAlignment="1" applyBorder="1" applyFill="1" applyFont="1" applyNumberFormat="1">
      <alignment horizontal="center" vertical="center"/>
    </xf>
    <xf borderId="10" fillId="9" fontId="25" numFmtId="165" xfId="0" applyAlignment="1" applyBorder="1" applyFill="1" applyFont="1" applyNumberFormat="1">
      <alignment horizontal="center" vertical="center"/>
    </xf>
    <xf borderId="11" fillId="9" fontId="27" numFmtId="0" xfId="0" applyAlignment="1" applyBorder="1" applyFill="1" applyFont="1">
      <alignment horizontal="left" vertical="center"/>
    </xf>
    <xf borderId="10" fillId="9" fontId="8" numFmtId="166" xfId="0" applyAlignment="1" applyBorder="1" applyFill="1" applyFont="1" applyNumberFormat="1">
      <alignment horizontal="right" vertical="center"/>
    </xf>
    <xf borderId="15" fillId="6" fontId="28" numFmtId="0" xfId="0" applyAlignment="1" applyBorder="1" applyFill="1" applyFont="1">
      <alignment horizontal="left" shrinkToFit="0" vertical="center" wrapText="1"/>
    </xf>
    <xf borderId="16" fillId="0" fontId="5" numFmtId="0" xfId="0" applyBorder="1" applyFont="1"/>
    <xf borderId="17" fillId="0" fontId="5" numFmtId="0" xfId="0" applyBorder="1" applyFont="1"/>
    <xf borderId="18" fillId="0" fontId="5" numFmtId="0" xfId="0" applyBorder="1" applyFont="1"/>
    <xf borderId="2" fillId="12" fontId="4" numFmtId="0" xfId="0" applyAlignment="1" applyBorder="1" applyFill="1" applyFont="1">
      <alignment horizontal="left" vertical="center"/>
    </xf>
    <xf borderId="10" fillId="4" fontId="8" numFmtId="0" xfId="0" applyAlignment="1" applyBorder="1" applyFill="1" applyFont="1">
      <alignment horizontal="left" vertical="center"/>
    </xf>
    <xf borderId="10" fillId="4" fontId="9" numFmtId="0" xfId="0" applyAlignment="1" applyBorder="1" applyFill="1" applyFont="1">
      <alignment horizontal="left" vertical="center"/>
    </xf>
    <xf borderId="10" fillId="13" fontId="9" numFmtId="166" xfId="0" applyAlignment="1" applyBorder="1" applyFill="1" applyFont="1" applyNumberFormat="1">
      <alignment horizontal="right" vertical="center"/>
    </xf>
    <xf borderId="19" fillId="0" fontId="5" numFmtId="0" xfId="0" applyBorder="1" applyFont="1"/>
    <xf borderId="20" fillId="0" fontId="5" numFmtId="0" xfId="0" applyBorder="1" applyFont="1"/>
    <xf borderId="15" fillId="4" fontId="29" numFmtId="0" xfId="0" applyAlignment="1" applyBorder="1" applyFill="1" applyFont="1">
      <alignment horizontal="left" shrinkToFit="0" vertical="center" wrapText="1"/>
    </xf>
    <xf borderId="0" fillId="0" fontId="30" numFmtId="0" xfId="0" applyAlignment="1" applyFont="1">
      <alignment shrinkToFit="0" vertical="top" wrapText="1"/>
    </xf>
    <xf borderId="10" fillId="4" fontId="31" numFmtId="0" xfId="0" applyAlignment="1" applyBorder="1" applyFill="1" applyFont="1">
      <alignment horizontal="left" vertical="center"/>
    </xf>
    <xf borderId="10" fillId="4" fontId="32" numFmtId="0" xfId="0" applyAlignment="1" applyBorder="1" applyFill="1" applyFont="1">
      <alignment horizontal="left" vertical="center"/>
    </xf>
    <xf borderId="10" fillId="14" fontId="33" numFmtId="0" xfId="0" applyAlignment="1" applyBorder="1" applyFill="1" applyFont="1">
      <alignment horizontal="left" vertical="center"/>
    </xf>
    <xf borderId="10" fillId="14" fontId="34" numFmtId="0" xfId="0" applyAlignment="1" applyBorder="1" applyFill="1" applyFont="1">
      <alignment horizontal="left" vertical="center"/>
    </xf>
    <xf borderId="10" fillId="14" fontId="34" numFmtId="166" xfId="0" applyAlignment="1" applyBorder="1" applyFill="1" applyFont="1" applyNumberFormat="1">
      <alignment horizontal="right" vertical="center"/>
    </xf>
    <xf borderId="10" fillId="0" fontId="25" numFmtId="0" xfId="0" applyAlignment="1" applyBorder="1" applyFont="1">
      <alignment horizontal="left" vertical="center"/>
    </xf>
    <xf borderId="10" fillId="0" fontId="30" numFmtId="0" xfId="0" applyAlignment="1" applyBorder="1" applyFont="1">
      <alignment horizontal="left" vertical="center"/>
    </xf>
    <xf borderId="10" fillId="0" fontId="35" numFmtId="165" xfId="0" applyAlignment="1" applyBorder="1" applyFont="1" applyNumberFormat="1">
      <alignment horizontal="right" vertical="center"/>
    </xf>
    <xf borderId="0" fillId="0" fontId="30" numFmtId="0" xfId="0" applyAlignment="1" applyFont="1">
      <alignment horizontal="right" vertical="center"/>
    </xf>
    <xf borderId="0" fillId="0" fontId="36" numFmtId="0" xfId="0" applyAlignment="1" applyFont="1">
      <alignment vertical="center"/>
    </xf>
    <xf borderId="10" fillId="4" fontId="9" numFmtId="0" xfId="0" applyAlignment="1" applyBorder="1" applyFill="1" applyFont="1">
      <alignment horizontal="left" shrinkToFit="0" vertical="center" wrapText="1"/>
    </xf>
    <xf borderId="11" fillId="4" fontId="23" numFmtId="0" xfId="0" applyAlignment="1" applyBorder="1" applyFill="1" applyFont="1">
      <alignment horizontal="left" vertical="center"/>
    </xf>
    <xf borderId="11" fillId="14" fontId="34" numFmtId="0" xfId="0" applyAlignment="1" applyBorder="1" applyFill="1" applyFont="1">
      <alignment horizontal="left" vertical="center"/>
    </xf>
    <xf borderId="11" fillId="6" fontId="23" numFmtId="0" xfId="0" applyAlignment="1" applyBorder="1" applyFill="1" applyFont="1">
      <alignment horizontal="left" shrinkToFit="0" vertical="center" wrapText="1"/>
    </xf>
    <xf borderId="2" fillId="8" fontId="4" numFmtId="0" xfId="0" applyAlignment="1" applyBorder="1" applyFill="1" applyFont="1">
      <alignment horizontal="left" vertical="center"/>
    </xf>
    <xf borderId="11" fillId="5" fontId="9" numFmtId="0" xfId="0" applyAlignment="1" applyBorder="1" applyFill="1" applyFont="1">
      <alignment horizontal="left" vertical="center"/>
    </xf>
    <xf borderId="11" fillId="9" fontId="22" numFmtId="0" xfId="0" applyAlignment="1" applyBorder="1" applyFill="1" applyFont="1">
      <alignment horizontal="left" vertical="center"/>
    </xf>
    <xf borderId="11" fillId="0" fontId="30" numFmtId="0" xfId="0" applyAlignment="1" applyBorder="1" applyFont="1">
      <alignment horizontal="left" vertical="center"/>
    </xf>
    <xf borderId="11" fillId="6" fontId="9" numFmtId="0" xfId="0" applyAlignment="1" applyBorder="1" applyFill="1" applyFont="1">
      <alignment horizontal="left" vertical="center"/>
    </xf>
    <xf borderId="10" fillId="6" fontId="9" numFmtId="166" xfId="0" applyAlignment="1" applyBorder="1" applyFill="1" applyFont="1" applyNumberFormat="1">
      <alignment horizontal="right" vertical="center"/>
    </xf>
    <xf borderId="0" fillId="15" fontId="37" numFmtId="0" xfId="0" applyAlignment="1" applyFill="1" applyFont="1">
      <alignment shrinkToFit="0" vertical="center" wrapText="1"/>
    </xf>
    <xf borderId="0" fillId="9" fontId="38" numFmtId="167" xfId="0" applyAlignment="1" applyFill="1" applyFont="1" applyNumberFormat="1">
      <alignment horizontal="right" vertical="center"/>
    </xf>
    <xf borderId="10" fillId="8" fontId="11" numFmtId="0" xfId="0" applyAlignment="1" applyBorder="1" applyFill="1" applyFont="1">
      <alignment horizontal="left" vertical="center"/>
    </xf>
    <xf borderId="12" fillId="0" fontId="1" numFmtId="0" xfId="0" applyAlignment="1" applyBorder="1" applyFont="1">
      <alignment vertical="center"/>
    </xf>
    <xf borderId="12" fillId="0" fontId="1" numFmtId="0" xfId="0" applyAlignment="1" applyBorder="1" applyFont="1">
      <alignment vertical="bottom"/>
    </xf>
    <xf borderId="0" fillId="3" fontId="4" numFmtId="0" xfId="0" applyAlignment="1" applyFill="1" applyFont="1">
      <alignment vertical="center"/>
    </xf>
    <xf borderId="0" fillId="3" fontId="11" numFmtId="0" xfId="0" applyAlignment="1" applyFill="1" applyFont="1">
      <alignment horizontal="center" shrinkToFit="0" vertical="center" wrapText="1"/>
    </xf>
    <xf borderId="0" fillId="4" fontId="27" numFmtId="0" xfId="0" applyAlignment="1" applyFill="1" applyFont="1">
      <alignment vertical="center"/>
    </xf>
    <xf borderId="0" fillId="16" fontId="23" numFmtId="164" xfId="0" applyAlignment="1" applyFill="1" applyFont="1" applyNumberFormat="1">
      <alignment horizontal="right" vertical="center"/>
    </xf>
    <xf borderId="0" fillId="15" fontId="23" numFmtId="164" xfId="0" applyAlignment="1" applyFill="1" applyFont="1" applyNumberFormat="1">
      <alignment horizontal="right" vertical="center"/>
    </xf>
    <xf borderId="0" fillId="17" fontId="23" numFmtId="0" xfId="0" applyAlignment="1" applyFill="1" applyFont="1">
      <alignment horizontal="left" vertical="center"/>
    </xf>
    <xf borderId="0" fillId="0" fontId="39" numFmtId="0" xfId="0" applyAlignment="1" applyFont="1">
      <alignment shrinkToFit="0" vertical="center" wrapText="1"/>
    </xf>
    <xf borderId="0" fillId="0" fontId="40" numFmtId="0" xfId="0" applyAlignment="1" applyFont="1">
      <alignment shrinkToFit="0" vertical="center" wrapText="1"/>
    </xf>
    <xf borderId="2" fillId="2" fontId="2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vertical="center"/>
    </xf>
    <xf borderId="4" fillId="8" fontId="11" numFmtId="0" xfId="0" applyAlignment="1" applyBorder="1" applyFill="1" applyFont="1">
      <alignment horizontal="center" shrinkToFit="0" vertical="center" wrapText="1"/>
    </xf>
    <xf borderId="4" fillId="6" fontId="9" numFmtId="166" xfId="0" applyAlignment="1" applyBorder="1" applyFill="1" applyFont="1" applyNumberFormat="1">
      <alignment horizontal="right" vertical="center"/>
    </xf>
    <xf borderId="4" fillId="6" fontId="9" numFmtId="1" xfId="0" applyAlignment="1" applyBorder="1" applyFill="1" applyFont="1" applyNumberFormat="1">
      <alignment horizontal="center" vertical="center"/>
    </xf>
    <xf borderId="4" fillId="5" fontId="9" numFmtId="166" xfId="0" applyAlignment="1" applyBorder="1" applyFill="1" applyFont="1" applyNumberFormat="1">
      <alignment horizontal="left" vertical="center"/>
    </xf>
    <xf borderId="4" fillId="6" fontId="9" numFmtId="165" xfId="0" applyAlignment="1" applyBorder="1" applyFill="1" applyFont="1" applyNumberFormat="1">
      <alignment horizontal="center" vertical="center"/>
    </xf>
    <xf borderId="4" fillId="5" fontId="9" numFmtId="0" xfId="0" applyAlignment="1" applyBorder="1" applyFill="1" applyFont="1">
      <alignment horizontal="center" vertical="center"/>
    </xf>
    <xf borderId="4" fillId="5" fontId="9" numFmtId="1" xfId="0" applyAlignment="1" applyBorder="1" applyFill="1" applyFont="1" applyNumberFormat="1">
      <alignment horizontal="center" vertical="center"/>
    </xf>
    <xf borderId="4" fillId="14" fontId="34" numFmtId="0" xfId="0" applyAlignment="1" applyBorder="1" applyFill="1" applyFont="1">
      <alignment horizontal="left" vertical="center"/>
    </xf>
    <xf borderId="4" fillId="14" fontId="34" numFmtId="166" xfId="0" applyAlignment="1" applyBorder="1" applyFill="1" applyFont="1" applyNumberFormat="1">
      <alignment horizontal="left" vertical="center"/>
    </xf>
    <xf borderId="21" fillId="4" fontId="8" numFmtId="0" xfId="0" applyAlignment="1" applyBorder="1" applyFill="1" applyFont="1">
      <alignment horizontal="left" shrinkToFit="0" vertical="center" wrapText="1"/>
    </xf>
    <xf borderId="22" fillId="0" fontId="5" numFmtId="0" xfId="0" applyBorder="1" applyFont="1"/>
    <xf borderId="21" fillId="4" fontId="8" numFmtId="0" xfId="0" applyAlignment="1" applyBorder="1" applyFill="1" applyFont="1">
      <alignment horizontal="left" vertical="center"/>
    </xf>
    <xf borderId="4" fillId="5" fontId="9" numFmtId="165" xfId="0" applyAlignment="1" applyBorder="1" applyFill="1" applyFont="1" applyNumberFormat="1">
      <alignment horizontal="left" vertical="center"/>
    </xf>
    <xf borderId="21" fillId="5" fontId="9" numFmtId="0" xfId="0" applyAlignment="1" applyBorder="1" applyFill="1" applyFont="1">
      <alignment horizontal="left" vertical="center"/>
    </xf>
    <xf borderId="23" fillId="0" fontId="5" numFmtId="0" xfId="0" applyBorder="1" applyFont="1"/>
    <xf borderId="4" fillId="6" fontId="9" numFmtId="0" xfId="0" applyAlignment="1" applyBorder="1" applyFill="1" applyFont="1">
      <alignment horizontal="center" vertical="center"/>
    </xf>
    <xf borderId="4" fillId="5" fontId="9" numFmtId="9" xfId="0" applyAlignment="1" applyBorder="1" applyFill="1" applyFont="1" applyNumberFormat="1">
      <alignment horizontal="center" vertical="center"/>
    </xf>
    <xf borderId="1" fillId="18" fontId="1" numFmtId="0" xfId="0" applyAlignment="1" applyBorder="1" applyFill="1" applyFont="1">
      <alignment vertical="bottom"/>
    </xf>
    <xf borderId="4" fillId="5" fontId="9" numFmtId="165" xfId="0" applyAlignment="1" applyBorder="1" applyFill="1" applyFont="1" applyNumberFormat="1">
      <alignment horizontal="center" vertical="center"/>
    </xf>
    <xf borderId="0" fillId="0" fontId="41" numFmtId="0" xfId="0" applyAlignment="1" applyFont="1">
      <alignment shrinkToFit="0" vertical="center" wrapText="1"/>
    </xf>
    <xf borderId="4" fillId="4" fontId="8" numFmtId="0" xfId="0" applyAlignment="1" applyBorder="1" applyFill="1" applyFont="1">
      <alignment horizontal="left" vertical="center"/>
    </xf>
    <xf borderId="0" fillId="0" fontId="1" numFmtId="0" xfId="0" applyAlignment="1" applyFont="1">
      <alignment horizontal="center" vertical="center"/>
    </xf>
    <xf borderId="4" fillId="5" fontId="9" numFmtId="166" xfId="0" applyAlignment="1" applyBorder="1" applyFill="1" applyFont="1" applyNumberFormat="1">
      <alignment horizontal="center" vertical="center"/>
    </xf>
    <xf borderId="4" fillId="5" fontId="9" numFmtId="168" xfId="0" applyAlignment="1" applyBorder="1" applyFill="1" applyFont="1" applyNumberFormat="1">
      <alignment horizontal="center" vertical="center"/>
    </xf>
    <xf borderId="0" fillId="0" fontId="10" numFmtId="0" xfId="0" applyAlignment="1" applyFont="1">
      <alignment shrinkToFit="0" vertical="center" wrapText="1"/>
    </xf>
    <xf borderId="2" fillId="2" fontId="2" numFmtId="0" xfId="0" applyAlignment="1" applyBorder="1" applyFill="1" applyFont="1">
      <alignment horizontal="left" vertical="bottom"/>
    </xf>
    <xf borderId="2" fillId="2" fontId="42" numFmtId="0" xfId="0" applyAlignment="1" applyBorder="1" applyFill="1" applyFont="1">
      <alignment horizontal="left" vertical="top"/>
    </xf>
    <xf borderId="2" fillId="10" fontId="43" numFmtId="0" xfId="0" applyAlignment="1" applyBorder="1" applyFill="1" applyFont="1">
      <alignment horizontal="left" shrinkToFit="0" vertical="center" wrapText="1"/>
    </xf>
    <xf borderId="10" fillId="3" fontId="21" numFmtId="0" xfId="0" applyAlignment="1" applyBorder="1" applyFill="1" applyFont="1">
      <alignment horizontal="center" vertical="center"/>
    </xf>
    <xf borderId="10" fillId="0" fontId="25" numFmtId="0" xfId="0" applyAlignment="1" applyBorder="1" applyFont="1">
      <alignment horizontal="center" vertical="center"/>
    </xf>
    <xf borderId="10" fillId="0" fontId="25" numFmtId="0" xfId="0" applyAlignment="1" applyBorder="1" applyFont="1">
      <alignment horizontal="left" shrinkToFit="0" vertical="center" wrapText="1"/>
    </xf>
    <xf borderId="10" fillId="6" fontId="25" numFmtId="0" xfId="0" applyAlignment="1" applyBorder="1" applyFill="1" applyFont="1">
      <alignment horizontal="left" vertical="center"/>
    </xf>
    <xf borderId="1" fillId="14" fontId="33" numFmtId="0" xfId="0" applyAlignment="1" applyBorder="1" applyFill="1" applyFont="1">
      <alignment vertical="bottom"/>
    </xf>
    <xf borderId="1" fillId="14" fontId="33" numFmtId="0" xfId="0" applyAlignment="1" applyBorder="1" applyFill="1" applyFont="1">
      <alignment horizontal="right" vertical="center"/>
    </xf>
    <xf borderId="10" fillId="14" fontId="33" numFmtId="0" xfId="0" applyAlignment="1" applyBorder="1" applyFill="1" applyFont="1">
      <alignment horizontal="center" vertical="center"/>
    </xf>
    <xf borderId="1" fillId="9" fontId="1" numFmtId="0" xfId="0" applyAlignment="1" applyBorder="1" applyFill="1" applyFont="1">
      <alignment vertical="bottom"/>
    </xf>
    <xf borderId="1" fillId="9" fontId="44" numFmtId="0" xfId="0" applyAlignment="1" applyBorder="1" applyFill="1" applyFont="1">
      <alignment horizontal="right" vertical="center"/>
    </xf>
    <xf borderId="11" fillId="9" fontId="45" numFmtId="0" xfId="0" applyAlignment="1" applyBorder="1" applyFill="1" applyFont="1">
      <alignment horizontal="center" vertical="center"/>
    </xf>
    <xf borderId="24" fillId="0" fontId="5" numFmtId="0" xfId="0" applyBorder="1" applyFont="1"/>
    <xf borderId="11" fillId="19" fontId="46" numFmtId="0" xfId="0" applyAlignment="1" applyBorder="1" applyFill="1" applyFont="1">
      <alignment horizontal="left" vertical="center"/>
    </xf>
    <xf borderId="25" fillId="0" fontId="5" numFmtId="0" xfId="0" applyBorder="1" applyFont="1"/>
    <xf borderId="0" fillId="0" fontId="10" numFmtId="0" xfId="0" applyAlignment="1" applyFont="1">
      <alignment horizontal="left" shrinkToFit="0" vertical="center" wrapText="1"/>
    </xf>
    <xf borderId="0" fillId="0" fontId="47" numFmtId="0" xfId="0" applyAlignment="1" applyFont="1">
      <alignment horizontal="left" shrinkToFit="0" vertical="center" wrapText="1"/>
    </xf>
    <xf borderId="0" fillId="0" fontId="48" numFmtId="0" xfId="0" applyAlignment="1" applyFont="1">
      <alignment horizontal="left" shrinkToFit="0" vertical="center" wrapText="1"/>
    </xf>
    <xf borderId="0" fillId="0" fontId="49" numFmtId="0" xfId="0" applyAlignment="1" applyFont="1">
      <alignment horizontal="left" shrinkToFit="0" vertical="center" wrapText="1"/>
    </xf>
    <xf borderId="0" fillId="2" fontId="42" numFmtId="0" xfId="0" applyAlignment="1" applyFill="1" applyFont="1">
      <alignment horizontal="left" vertical="top"/>
    </xf>
    <xf borderId="10" fillId="5" fontId="7" numFmtId="0" xfId="0" applyAlignment="1" applyBorder="1" applyFill="1" applyFont="1">
      <alignment horizontal="left" vertical="center"/>
    </xf>
    <xf borderId="10" fillId="5" fontId="25" numFmtId="0" xfId="0" applyAlignment="1" applyBorder="1" applyFill="1" applyFont="1">
      <alignment horizontal="left" shrinkToFit="0" vertical="center" wrapText="1"/>
    </xf>
    <xf borderId="10" fillId="6" fontId="7" numFmtId="0" xfId="0" applyAlignment="1" applyBorder="1" applyFill="1" applyFont="1">
      <alignment horizontal="left" vertical="center"/>
    </xf>
    <xf borderId="10" fillId="6" fontId="1" numFmtId="0" xfId="0" applyAlignment="1" applyBorder="1" applyFill="1" applyFont="1">
      <alignment horizontal="left" shrinkToFit="0" vertical="center" wrapText="1"/>
    </xf>
    <xf borderId="10" fillId="9" fontId="7" numFmtId="0" xfId="0" applyAlignment="1" applyBorder="1" applyFill="1" applyFont="1">
      <alignment horizontal="left" vertical="center"/>
    </xf>
    <xf borderId="10" fillId="11" fontId="7" numFmtId="0" xfId="0" applyAlignment="1" applyBorder="1" applyFill="1" applyFont="1">
      <alignment horizontal="left" vertical="center"/>
    </xf>
    <xf borderId="10" fillId="11" fontId="25" numFmtId="0" xfId="0" applyAlignment="1" applyBorder="1" applyFill="1" applyFont="1">
      <alignment horizontal="left" shrinkToFit="0" vertical="center" wrapText="1"/>
    </xf>
    <xf borderId="1" fillId="4" fontId="1" numFmtId="0" xfId="0" applyAlignment="1" applyBorder="1" applyFill="1" applyFont="1">
      <alignment vertical="bottom"/>
    </xf>
    <xf borderId="1" fillId="4" fontId="50" numFmtId="0" xfId="0" applyAlignment="1" applyBorder="1" applyFill="1" applyFont="1">
      <alignment horizontal="left" shrinkToFit="0" vertical="center" wrapText="1"/>
    </xf>
    <xf borderId="1" fillId="4" fontId="51" numFmtId="0" xfId="0" applyAlignment="1" applyBorder="1" applyFill="1" applyFont="1">
      <alignment horizontal="left" shrinkToFit="0" vertical="center" wrapText="1"/>
    </xf>
    <xf borderId="1" fillId="18" fontId="51" numFmtId="0" xfId="0" applyAlignment="1" applyBorder="1" applyFill="1" applyFont="1">
      <alignment vertical="bottom"/>
    </xf>
    <xf borderId="2" fillId="2" fontId="42" numFmtId="0" xfId="0" applyAlignment="1" applyBorder="1" applyFill="1" applyFont="1">
      <alignment horizontal="left" shrinkToFit="0" vertical="top" wrapText="1"/>
    </xf>
    <xf borderId="0" fillId="0" fontId="22" numFmtId="0" xfId="0" applyAlignment="1" applyFont="1">
      <alignment horizontal="left" vertical="center"/>
    </xf>
    <xf borderId="26" fillId="9" fontId="52" numFmtId="0" xfId="0" applyAlignment="1" applyBorder="1" applyFill="1" applyFont="1">
      <alignment horizontal="center" vertical="center"/>
    </xf>
    <xf borderId="27" fillId="0" fontId="5" numFmtId="0" xfId="0" applyBorder="1" applyFont="1"/>
    <xf borderId="0" fillId="0" fontId="53" numFmtId="0" xfId="0" applyAlignment="1" applyFont="1">
      <alignment horizontal="left" vertical="center"/>
    </xf>
    <xf borderId="2" fillId="2" fontId="54" numFmtId="0" xfId="0" applyAlignment="1" applyBorder="1" applyFill="1" applyFont="1">
      <alignment horizontal="left" vertical="center"/>
    </xf>
    <xf borderId="28" fillId="5" fontId="8" numFmtId="0" xfId="0" applyAlignment="1" applyBorder="1" applyFill="1" applyFont="1">
      <alignment horizontal="left" vertical="center"/>
    </xf>
    <xf borderId="26" fillId="5" fontId="9" numFmtId="0" xfId="0" applyAlignment="1" applyBorder="1" applyFill="1" applyFont="1">
      <alignment shrinkToFit="0" vertical="center" wrapText="1"/>
    </xf>
    <xf borderId="29" fillId="0" fontId="5" numFmtId="0" xfId="0" applyBorder="1" applyFont="1"/>
    <xf borderId="28" fillId="6" fontId="8" numFmtId="0" xfId="0" applyAlignment="1" applyBorder="1" applyFill="1" applyFont="1">
      <alignment horizontal="left" vertical="center"/>
    </xf>
    <xf borderId="26" fillId="6" fontId="9" numFmtId="0" xfId="0" applyAlignment="1" applyBorder="1" applyFill="1" applyFont="1">
      <alignment shrinkToFit="0" vertical="center" wrapText="1"/>
    </xf>
    <xf borderId="28" fillId="9" fontId="8" numFmtId="0" xfId="0" applyAlignment="1" applyBorder="1" applyFill="1" applyFont="1">
      <alignment horizontal="left" vertical="center"/>
    </xf>
    <xf borderId="26" fillId="9" fontId="9" numFmtId="0" xfId="0" applyAlignment="1" applyBorder="1" applyFill="1" applyFont="1">
      <alignment shrinkToFit="0" vertical="center" wrapText="1"/>
    </xf>
    <xf borderId="28" fillId="2" fontId="11" numFmtId="0" xfId="0" applyAlignment="1" applyBorder="1" applyFill="1" applyFont="1">
      <alignment horizontal="center" vertical="center"/>
    </xf>
    <xf borderId="28" fillId="2" fontId="11" numFmtId="0" xfId="0" applyAlignment="1" applyBorder="1" applyFill="1" applyFont="1">
      <alignment horizontal="left" vertical="center"/>
    </xf>
    <xf borderId="28" fillId="2" fontId="55" numFmtId="0" xfId="0" applyAlignment="1" applyBorder="1" applyFill="1" applyFont="1">
      <alignment horizontal="center" vertical="center"/>
    </xf>
    <xf borderId="26" fillId="11" fontId="31" numFmtId="0" xfId="0" applyAlignment="1" applyBorder="1" applyFill="1" applyFont="1">
      <alignment horizontal="left" vertical="center"/>
    </xf>
    <xf borderId="30" fillId="0" fontId="5" numFmtId="0" xfId="0" applyBorder="1" applyFont="1"/>
    <xf borderId="28" fillId="0" fontId="9" numFmtId="0" xfId="0" applyAlignment="1" applyBorder="1" applyFont="1">
      <alignment horizontal="center" vertical="center"/>
    </xf>
    <xf borderId="28" fillId="0" fontId="9" numFmtId="0" xfId="0" applyAlignment="1" applyBorder="1" applyFont="1">
      <alignment horizontal="left" vertical="center"/>
    </xf>
    <xf borderId="28" fillId="6" fontId="56" numFmtId="0" xfId="0" applyAlignment="1" applyBorder="1" applyFill="1" applyFont="1">
      <alignment horizontal="center" vertical="center"/>
    </xf>
    <xf borderId="28" fillId="20" fontId="57" numFmtId="0" xfId="0" applyAlignment="1" applyBorder="1" applyFill="1" applyFont="1">
      <alignment horizontal="center" vertical="center"/>
    </xf>
    <xf borderId="0" fillId="13" fontId="1" numFmtId="0" xfId="0" applyAlignment="1" applyFill="1" applyFont="1">
      <alignment horizontal="left" vertical="bottom"/>
    </xf>
    <xf borderId="0" fillId="21" fontId="47" numFmtId="0" xfId="0" applyAlignment="1" applyFill="1" applyFont="1">
      <alignment horizontal="left" shrinkToFit="0" vertical="center" wrapText="1"/>
    </xf>
    <xf borderId="0" fillId="21" fontId="58" numFmtId="0" xfId="0" applyAlignment="1" applyFill="1" applyFont="1">
      <alignment horizontal="left" shrinkToFit="0" vertical="center" wrapText="1"/>
    </xf>
    <xf borderId="0" fillId="21" fontId="59" numFmtId="0" xfId="0" applyAlignment="1" applyFill="1" applyFont="1">
      <alignment horizontal="left" shrinkToFit="0" vertical="center" wrapText="1"/>
    </xf>
  </cellXfs>
  <cellStyles count="1">
    <cellStyle xfId="0" name="Normal" builtinId="0"/>
  </cellStyles>
  <dxfs count="2">
    <dxf>
      <font>
        <b/>
        <color rgb="FFD54545"/>
      </font>
      <fill>
        <patternFill patternType="none"/>
      </fill>
      <border/>
    </dxf>
    <dxf>
      <font>
        <b/>
        <color rgb="FF1F9D54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0</xdr:row>
      <xdr:rowOff>66675</xdr:rowOff>
    </xdr:from>
    <xdr:ext cx="2009775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17</xdr:col>
      <xdr:colOff>95250</xdr:colOff>
      <xdr:row>0</xdr:row>
      <xdr:rowOff>76200</xdr:rowOff>
    </xdr:from>
    <xdr:ext cx="5143500" cy="15240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0</xdr:row>
      <xdr:rowOff>66675</xdr:rowOff>
    </xdr:from>
    <xdr:ext cx="2009775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0</xdr:row>
      <xdr:rowOff>66675</xdr:rowOff>
    </xdr:from>
    <xdr:ext cx="2009775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0</xdr:row>
      <xdr:rowOff>66675</xdr:rowOff>
    </xdr:from>
    <xdr:ext cx="2009775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0</xdr:row>
      <xdr:rowOff>66675</xdr:rowOff>
    </xdr:from>
    <xdr:ext cx="2009775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E33A"/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30.0"/>
    <col customWidth="1" min="3" max="3" width="95.0"/>
    <col customWidth="1" min="4" max="6" width="8.71"/>
  </cols>
  <sheetData>
    <row r="1" ht="54.75" customHeight="1">
      <c r="A1" s="1"/>
      <c r="B1" s="1"/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1"/>
      <c r="C2" s="4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.0" customHeight="1">
      <c r="A3" s="1"/>
      <c r="B3" s="1"/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1.75" customHeight="1">
      <c r="A5" s="3"/>
      <c r="B5" s="5" t="s">
        <v>2</v>
      </c>
      <c r="C5" s="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5.5" customHeight="1">
      <c r="A6" s="3"/>
      <c r="B6" s="7" t="s">
        <v>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8" t="s">
        <v>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7.75" customHeight="1">
      <c r="A9" s="3"/>
      <c r="B9" s="9" t="s">
        <v>5</v>
      </c>
      <c r="C9" s="10" t="s">
        <v>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7.75" customHeight="1">
      <c r="A10" s="3"/>
      <c r="B10" s="9" t="s">
        <v>7</v>
      </c>
      <c r="C10" s="10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7.75" customHeight="1">
      <c r="A11" s="3"/>
      <c r="B11" s="9" t="s">
        <v>9</v>
      </c>
      <c r="C11" s="10" t="s">
        <v>10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7.75" customHeight="1">
      <c r="A12" s="3"/>
      <c r="B12" s="9" t="s">
        <v>11</v>
      </c>
      <c r="C12" s="10" t="s">
        <v>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7.75" customHeight="1">
      <c r="A13" s="3"/>
      <c r="B13" s="9" t="s">
        <v>13</v>
      </c>
      <c r="C13" s="10" t="s">
        <v>14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7.75" customHeight="1">
      <c r="A14" s="3"/>
      <c r="B14" s="9" t="s">
        <v>15</v>
      </c>
      <c r="C14" s="10" t="s">
        <v>16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8" t="s">
        <v>17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8.0" customHeight="1">
      <c r="A17" s="3"/>
      <c r="B17" s="11" t="s">
        <v>18</v>
      </c>
      <c r="C17" s="10" t="s">
        <v>19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8.0" customHeight="1">
      <c r="A18" s="3"/>
      <c r="B18" s="12" t="s">
        <v>20</v>
      </c>
      <c r="C18" s="10" t="s">
        <v>21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7.75" customHeight="1">
      <c r="A20" s="3"/>
      <c r="B20" s="13" t="s">
        <v>22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0.0" customHeight="1">
      <c r="A21" s="3"/>
      <c r="B21" s="13" t="s">
        <v>23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3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5.5" customHeight="1">
      <c r="A23" s="3"/>
      <c r="B23" s="14" t="s">
        <v>24</v>
      </c>
      <c r="C23" s="15" t="s">
        <v>25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5.75" customHeight="1">
      <c r="A224" s="16"/>
      <c r="B224" s="16"/>
      <c r="C224" s="16"/>
      <c r="D224" s="16"/>
      <c r="E224" s="16"/>
      <c r="F224" s="16"/>
    </row>
    <row r="225" ht="15.75" customHeight="1">
      <c r="A225" s="16"/>
      <c r="B225" s="16"/>
      <c r="C225" s="16"/>
      <c r="D225" s="16"/>
      <c r="E225" s="16"/>
      <c r="F225" s="16"/>
    </row>
    <row r="226" ht="15.75" customHeight="1">
      <c r="A226" s="16"/>
      <c r="B226" s="16"/>
      <c r="C226" s="16"/>
      <c r="D226" s="16"/>
      <c r="E226" s="16"/>
      <c r="F226" s="16"/>
    </row>
    <row r="227" ht="15.75" customHeight="1">
      <c r="A227" s="16"/>
      <c r="B227" s="16"/>
      <c r="C227" s="16"/>
      <c r="D227" s="16"/>
      <c r="E227" s="16"/>
      <c r="F227" s="16"/>
    </row>
    <row r="228" ht="15.75" customHeight="1">
      <c r="A228" s="16"/>
      <c r="B228" s="16"/>
      <c r="C228" s="16"/>
      <c r="D228" s="16"/>
      <c r="E228" s="16"/>
      <c r="F228" s="16"/>
    </row>
    <row r="229" ht="15.75" customHeight="1">
      <c r="A229" s="16"/>
      <c r="B229" s="16"/>
      <c r="C229" s="16"/>
      <c r="D229" s="16"/>
      <c r="E229" s="16"/>
      <c r="F229" s="16"/>
    </row>
    <row r="230" ht="15.75" customHeight="1">
      <c r="A230" s="16"/>
      <c r="B230" s="16"/>
      <c r="C230" s="16"/>
      <c r="D230" s="16"/>
      <c r="E230" s="16"/>
      <c r="F230" s="16"/>
    </row>
    <row r="231" ht="15.75" customHeight="1">
      <c r="A231" s="16"/>
      <c r="B231" s="16"/>
      <c r="C231" s="16"/>
      <c r="D231" s="16"/>
      <c r="E231" s="16"/>
      <c r="F231" s="16"/>
    </row>
    <row r="232" ht="15.75" customHeight="1">
      <c r="A232" s="16"/>
      <c r="B232" s="16"/>
      <c r="C232" s="16"/>
      <c r="D232" s="16"/>
      <c r="E232" s="16"/>
      <c r="F232" s="16"/>
    </row>
    <row r="233" ht="15.75" customHeight="1">
      <c r="A233" s="16"/>
      <c r="B233" s="16"/>
      <c r="C233" s="16"/>
      <c r="D233" s="16"/>
      <c r="E233" s="16"/>
      <c r="F233" s="16"/>
    </row>
    <row r="234" ht="15.75" customHeight="1">
      <c r="A234" s="16"/>
      <c r="B234" s="16"/>
      <c r="C234" s="16"/>
      <c r="D234" s="16"/>
      <c r="E234" s="16"/>
      <c r="F234" s="16"/>
    </row>
    <row r="235" ht="15.75" customHeight="1">
      <c r="A235" s="16"/>
      <c r="B235" s="16"/>
      <c r="C235" s="16"/>
      <c r="D235" s="16"/>
      <c r="E235" s="16"/>
      <c r="F235" s="16"/>
    </row>
    <row r="236" ht="15.75" customHeight="1">
      <c r="A236" s="16"/>
      <c r="B236" s="16"/>
      <c r="C236" s="16"/>
      <c r="D236" s="16"/>
      <c r="E236" s="16"/>
      <c r="F236" s="16"/>
    </row>
    <row r="237" ht="15.75" customHeight="1">
      <c r="A237" s="16"/>
      <c r="B237" s="16"/>
      <c r="C237" s="16"/>
      <c r="D237" s="16"/>
      <c r="E237" s="16"/>
      <c r="F237" s="16"/>
    </row>
    <row r="238" ht="15.75" customHeight="1">
      <c r="A238" s="16"/>
      <c r="B238" s="16"/>
      <c r="C238" s="16"/>
      <c r="D238" s="16"/>
      <c r="E238" s="16"/>
      <c r="F238" s="16"/>
    </row>
    <row r="239" ht="15.75" customHeight="1">
      <c r="A239" s="16"/>
      <c r="B239" s="16"/>
      <c r="C239" s="16"/>
      <c r="D239" s="16"/>
      <c r="E239" s="16"/>
      <c r="F239" s="16"/>
    </row>
    <row r="240" ht="15.75" customHeight="1">
      <c r="A240" s="16"/>
      <c r="B240" s="16"/>
      <c r="C240" s="16"/>
      <c r="D240" s="16"/>
      <c r="E240" s="16"/>
      <c r="F240" s="16"/>
    </row>
    <row r="241" ht="15.75" customHeight="1">
      <c r="A241" s="16"/>
      <c r="B241" s="16"/>
      <c r="C241" s="16"/>
      <c r="D241" s="16"/>
      <c r="E241" s="16"/>
      <c r="F241" s="16"/>
    </row>
    <row r="242" ht="15.75" customHeight="1">
      <c r="A242" s="16"/>
      <c r="B242" s="16"/>
      <c r="C242" s="16"/>
      <c r="D242" s="16"/>
      <c r="E242" s="16"/>
      <c r="F242" s="16"/>
    </row>
    <row r="243" ht="15.75" customHeight="1">
      <c r="A243" s="16"/>
      <c r="B243" s="16"/>
      <c r="C243" s="16"/>
      <c r="D243" s="16"/>
      <c r="E243" s="16"/>
      <c r="F243" s="16"/>
    </row>
    <row r="244" ht="15.75" customHeight="1">
      <c r="A244" s="16"/>
      <c r="B244" s="16"/>
      <c r="C244" s="16"/>
      <c r="D244" s="16"/>
      <c r="E244" s="16"/>
      <c r="F244" s="16"/>
    </row>
    <row r="245" ht="15.75" customHeight="1">
      <c r="A245" s="16"/>
      <c r="B245" s="16"/>
      <c r="C245" s="16"/>
      <c r="D245" s="16"/>
      <c r="E245" s="16"/>
      <c r="F245" s="16"/>
    </row>
    <row r="246" ht="15.75" customHeight="1">
      <c r="A246" s="16"/>
      <c r="B246" s="16"/>
      <c r="C246" s="16"/>
      <c r="D246" s="16"/>
      <c r="E246" s="16"/>
      <c r="F246" s="16"/>
    </row>
    <row r="247" ht="15.75" customHeight="1">
      <c r="A247" s="16"/>
      <c r="B247" s="16"/>
      <c r="C247" s="16"/>
      <c r="D247" s="16"/>
      <c r="E247" s="16"/>
      <c r="F247" s="16"/>
    </row>
    <row r="248" ht="15.75" customHeight="1">
      <c r="A248" s="16"/>
      <c r="B248" s="16"/>
      <c r="C248" s="16"/>
      <c r="D248" s="16"/>
      <c r="E248" s="16"/>
      <c r="F248" s="16"/>
    </row>
    <row r="249" ht="15.75" customHeight="1">
      <c r="A249" s="16"/>
      <c r="B249" s="16"/>
      <c r="C249" s="16"/>
      <c r="D249" s="16"/>
      <c r="E249" s="16"/>
      <c r="F249" s="16"/>
    </row>
    <row r="250" ht="15.75" customHeight="1">
      <c r="A250" s="16"/>
      <c r="B250" s="16"/>
      <c r="C250" s="16"/>
      <c r="D250" s="16"/>
      <c r="E250" s="16"/>
      <c r="F250" s="16"/>
    </row>
    <row r="251" ht="15.75" customHeight="1">
      <c r="A251" s="16"/>
      <c r="B251" s="16"/>
      <c r="C251" s="16"/>
      <c r="D251" s="16"/>
      <c r="E251" s="16"/>
      <c r="F251" s="16"/>
    </row>
    <row r="252" ht="15.75" customHeight="1">
      <c r="A252" s="16"/>
      <c r="B252" s="16"/>
      <c r="C252" s="16"/>
      <c r="D252" s="16"/>
      <c r="E252" s="16"/>
      <c r="F252" s="16"/>
    </row>
    <row r="253" ht="15.75" customHeight="1">
      <c r="A253" s="16"/>
      <c r="B253" s="16"/>
      <c r="C253" s="16"/>
      <c r="D253" s="16"/>
      <c r="E253" s="16"/>
      <c r="F253" s="16"/>
    </row>
    <row r="254" ht="15.75" customHeight="1">
      <c r="A254" s="16"/>
      <c r="B254" s="16"/>
      <c r="C254" s="16"/>
      <c r="D254" s="16"/>
      <c r="E254" s="16"/>
      <c r="F254" s="16"/>
    </row>
    <row r="255" ht="15.75" customHeight="1">
      <c r="A255" s="16"/>
      <c r="B255" s="16"/>
      <c r="C255" s="16"/>
      <c r="D255" s="16"/>
      <c r="E255" s="16"/>
      <c r="F255" s="16"/>
    </row>
    <row r="256" ht="15.75" customHeight="1">
      <c r="A256" s="16"/>
      <c r="B256" s="16"/>
      <c r="C256" s="16"/>
      <c r="D256" s="16"/>
      <c r="E256" s="16"/>
      <c r="F256" s="16"/>
    </row>
    <row r="257" ht="15.75" customHeight="1">
      <c r="A257" s="16"/>
      <c r="B257" s="16"/>
      <c r="C257" s="16"/>
      <c r="D257" s="16"/>
      <c r="E257" s="16"/>
      <c r="F257" s="16"/>
    </row>
    <row r="258" ht="15.75" customHeight="1">
      <c r="A258" s="16"/>
      <c r="B258" s="16"/>
      <c r="C258" s="16"/>
      <c r="D258" s="16"/>
      <c r="E258" s="16"/>
      <c r="F258" s="16"/>
    </row>
    <row r="259" ht="15.75" customHeight="1">
      <c r="A259" s="16"/>
      <c r="B259" s="16"/>
      <c r="C259" s="16"/>
      <c r="D259" s="16"/>
      <c r="E259" s="16"/>
      <c r="F259" s="16"/>
    </row>
    <row r="260" ht="15.75" customHeight="1">
      <c r="A260" s="16"/>
      <c r="B260" s="16"/>
      <c r="C260" s="16"/>
      <c r="D260" s="16"/>
      <c r="E260" s="16"/>
      <c r="F260" s="16"/>
    </row>
    <row r="261" ht="15.75" customHeight="1">
      <c r="A261" s="16"/>
      <c r="B261" s="16"/>
      <c r="C261" s="16"/>
      <c r="D261" s="16"/>
      <c r="E261" s="16"/>
      <c r="F261" s="16"/>
    </row>
    <row r="262" ht="15.75" customHeight="1">
      <c r="A262" s="16"/>
      <c r="B262" s="16"/>
      <c r="C262" s="16"/>
      <c r="D262" s="16"/>
      <c r="E262" s="16"/>
      <c r="F262" s="16"/>
    </row>
    <row r="263" ht="15.75" customHeight="1">
      <c r="A263" s="16"/>
      <c r="B263" s="16"/>
      <c r="C263" s="16"/>
      <c r="D263" s="16"/>
      <c r="E263" s="16"/>
      <c r="F263" s="16"/>
    </row>
    <row r="264" ht="15.75" customHeight="1">
      <c r="A264" s="16"/>
      <c r="B264" s="16"/>
      <c r="C264" s="16"/>
      <c r="D264" s="16"/>
      <c r="E264" s="16"/>
      <c r="F264" s="16"/>
    </row>
    <row r="265" ht="15.75" customHeight="1">
      <c r="A265" s="16"/>
      <c r="B265" s="16"/>
      <c r="C265" s="16"/>
      <c r="D265" s="16"/>
      <c r="E265" s="16"/>
      <c r="F265" s="16"/>
    </row>
    <row r="266" ht="15.75" customHeight="1">
      <c r="A266" s="16"/>
      <c r="B266" s="16"/>
      <c r="C266" s="16"/>
      <c r="D266" s="16"/>
      <c r="E266" s="16"/>
      <c r="F266" s="16"/>
    </row>
    <row r="267" ht="15.75" customHeight="1">
      <c r="A267" s="16"/>
      <c r="B267" s="16"/>
      <c r="C267" s="16"/>
      <c r="D267" s="16"/>
      <c r="E267" s="16"/>
      <c r="F267" s="16"/>
    </row>
    <row r="268" ht="15.75" customHeight="1">
      <c r="A268" s="16"/>
      <c r="B268" s="16"/>
      <c r="C268" s="16"/>
      <c r="D268" s="16"/>
      <c r="E268" s="16"/>
      <c r="F268" s="16"/>
    </row>
    <row r="269" ht="15.75" customHeight="1">
      <c r="A269" s="16"/>
      <c r="B269" s="16"/>
      <c r="C269" s="16"/>
      <c r="D269" s="16"/>
      <c r="E269" s="16"/>
      <c r="F269" s="16"/>
    </row>
    <row r="270" ht="15.75" customHeight="1">
      <c r="A270" s="16"/>
      <c r="B270" s="16"/>
      <c r="C270" s="16"/>
      <c r="D270" s="16"/>
      <c r="E270" s="16"/>
      <c r="F270" s="16"/>
    </row>
    <row r="271" ht="15.75" customHeight="1">
      <c r="A271" s="16"/>
      <c r="B271" s="16"/>
      <c r="C271" s="16"/>
      <c r="D271" s="16"/>
      <c r="E271" s="16"/>
      <c r="F271" s="16"/>
    </row>
    <row r="272" ht="15.75" customHeight="1">
      <c r="A272" s="16"/>
      <c r="B272" s="16"/>
      <c r="C272" s="16"/>
      <c r="D272" s="16"/>
      <c r="E272" s="16"/>
      <c r="F272" s="16"/>
    </row>
    <row r="273" ht="15.75" customHeight="1">
      <c r="A273" s="16"/>
      <c r="B273" s="16"/>
      <c r="C273" s="16"/>
      <c r="D273" s="16"/>
      <c r="E273" s="16"/>
      <c r="F273" s="16"/>
    </row>
    <row r="274" ht="15.75" customHeight="1">
      <c r="A274" s="16"/>
      <c r="B274" s="16"/>
      <c r="C274" s="16"/>
      <c r="D274" s="16"/>
      <c r="E274" s="16"/>
      <c r="F274" s="16"/>
    </row>
    <row r="275" ht="15.75" customHeight="1">
      <c r="A275" s="16"/>
      <c r="B275" s="16"/>
      <c r="C275" s="16"/>
      <c r="D275" s="16"/>
      <c r="E275" s="16"/>
      <c r="F275" s="16"/>
    </row>
    <row r="276" ht="15.75" customHeight="1">
      <c r="A276" s="16"/>
      <c r="B276" s="16"/>
      <c r="C276" s="16"/>
      <c r="D276" s="16"/>
      <c r="E276" s="16"/>
      <c r="F276" s="16"/>
    </row>
    <row r="277" ht="15.75" customHeight="1">
      <c r="A277" s="16"/>
      <c r="B277" s="16"/>
      <c r="C277" s="16"/>
      <c r="D277" s="16"/>
      <c r="E277" s="16"/>
      <c r="F277" s="16"/>
    </row>
    <row r="278" ht="15.75" customHeight="1">
      <c r="A278" s="16"/>
      <c r="B278" s="16"/>
      <c r="C278" s="16"/>
      <c r="D278" s="16"/>
      <c r="E278" s="16"/>
      <c r="F278" s="16"/>
    </row>
    <row r="279" ht="15.75" customHeight="1">
      <c r="A279" s="16"/>
      <c r="B279" s="16"/>
      <c r="C279" s="16"/>
      <c r="D279" s="16"/>
      <c r="E279" s="16"/>
      <c r="F279" s="16"/>
    </row>
    <row r="280" ht="15.75" customHeight="1">
      <c r="A280" s="16"/>
      <c r="B280" s="16"/>
      <c r="C280" s="16"/>
      <c r="D280" s="16"/>
      <c r="E280" s="16"/>
      <c r="F280" s="16"/>
    </row>
    <row r="281" ht="15.75" customHeight="1">
      <c r="A281" s="16"/>
      <c r="B281" s="16"/>
      <c r="C281" s="16"/>
      <c r="D281" s="16"/>
      <c r="E281" s="16"/>
      <c r="F281" s="16"/>
    </row>
    <row r="282" ht="15.75" customHeight="1">
      <c r="A282" s="16"/>
      <c r="B282" s="16"/>
      <c r="C282" s="16"/>
      <c r="D282" s="16"/>
      <c r="E282" s="16"/>
      <c r="F282" s="16"/>
    </row>
    <row r="283" ht="15.75" customHeight="1">
      <c r="A283" s="16"/>
      <c r="B283" s="16"/>
      <c r="C283" s="16"/>
      <c r="D283" s="16"/>
      <c r="E283" s="16"/>
      <c r="F283" s="16"/>
    </row>
    <row r="284" ht="15.75" customHeight="1">
      <c r="A284" s="16"/>
      <c r="B284" s="16"/>
      <c r="C284" s="16"/>
      <c r="D284" s="16"/>
      <c r="E284" s="16"/>
      <c r="F284" s="16"/>
    </row>
    <row r="285" ht="15.75" customHeight="1">
      <c r="A285" s="16"/>
      <c r="B285" s="16"/>
      <c r="C285" s="16"/>
      <c r="D285" s="16"/>
      <c r="E285" s="16"/>
      <c r="F285" s="16"/>
    </row>
    <row r="286" ht="15.75" customHeight="1">
      <c r="A286" s="16"/>
      <c r="B286" s="16"/>
      <c r="C286" s="16"/>
      <c r="D286" s="16"/>
      <c r="E286" s="16"/>
      <c r="F286" s="16"/>
    </row>
    <row r="287" ht="15.75" customHeight="1">
      <c r="A287" s="16"/>
      <c r="B287" s="16"/>
      <c r="C287" s="16"/>
      <c r="D287" s="16"/>
      <c r="E287" s="16"/>
      <c r="F287" s="16"/>
    </row>
    <row r="288" ht="15.75" customHeight="1">
      <c r="A288" s="16"/>
      <c r="B288" s="16"/>
      <c r="C288" s="16"/>
      <c r="D288" s="16"/>
      <c r="E288" s="16"/>
      <c r="F288" s="16"/>
    </row>
    <row r="289" ht="15.75" customHeight="1">
      <c r="A289" s="16"/>
      <c r="B289" s="16"/>
      <c r="C289" s="16"/>
      <c r="D289" s="16"/>
      <c r="E289" s="16"/>
      <c r="F289" s="16"/>
    </row>
    <row r="290" ht="15.75" customHeight="1">
      <c r="A290" s="16"/>
      <c r="B290" s="16"/>
      <c r="C290" s="16"/>
      <c r="D290" s="16"/>
      <c r="E290" s="16"/>
      <c r="F290" s="16"/>
    </row>
    <row r="291" ht="15.75" customHeight="1">
      <c r="A291" s="16"/>
      <c r="B291" s="16"/>
      <c r="C291" s="16"/>
      <c r="D291" s="16"/>
      <c r="E291" s="16"/>
      <c r="F291" s="16"/>
    </row>
    <row r="292" ht="15.75" customHeight="1">
      <c r="A292" s="16"/>
      <c r="B292" s="16"/>
      <c r="C292" s="16"/>
      <c r="D292" s="16"/>
      <c r="E292" s="16"/>
      <c r="F292" s="16"/>
    </row>
    <row r="293" ht="15.75" customHeight="1">
      <c r="A293" s="16"/>
      <c r="B293" s="16"/>
      <c r="C293" s="16"/>
      <c r="D293" s="16"/>
      <c r="E293" s="16"/>
      <c r="F293" s="16"/>
    </row>
    <row r="294" ht="15.75" customHeight="1">
      <c r="A294" s="16"/>
      <c r="B294" s="16"/>
      <c r="C294" s="16"/>
      <c r="D294" s="16"/>
      <c r="E294" s="16"/>
      <c r="F294" s="16"/>
    </row>
    <row r="295" ht="15.75" customHeight="1">
      <c r="A295" s="16"/>
      <c r="B295" s="16"/>
      <c r="C295" s="16"/>
      <c r="D295" s="16"/>
      <c r="E295" s="16"/>
      <c r="F295" s="16"/>
    </row>
    <row r="296" ht="15.75" customHeight="1">
      <c r="A296" s="16"/>
      <c r="B296" s="16"/>
      <c r="C296" s="16"/>
      <c r="D296" s="16"/>
      <c r="E296" s="16"/>
      <c r="F296" s="16"/>
    </row>
    <row r="297" ht="15.75" customHeight="1">
      <c r="A297" s="16"/>
      <c r="B297" s="16"/>
      <c r="C297" s="16"/>
      <c r="D297" s="16"/>
      <c r="E297" s="16"/>
      <c r="F297" s="16"/>
    </row>
    <row r="298" ht="15.75" customHeight="1">
      <c r="A298" s="16"/>
      <c r="B298" s="16"/>
      <c r="C298" s="16"/>
      <c r="D298" s="16"/>
      <c r="E298" s="16"/>
      <c r="F298" s="16"/>
    </row>
    <row r="299" ht="15.75" customHeight="1">
      <c r="A299" s="16"/>
      <c r="B299" s="16"/>
      <c r="C299" s="16"/>
      <c r="D299" s="16"/>
      <c r="E299" s="16"/>
      <c r="F299" s="16"/>
    </row>
    <row r="300" ht="15.75" customHeight="1">
      <c r="A300" s="16"/>
      <c r="B300" s="16"/>
      <c r="C300" s="16"/>
      <c r="D300" s="16"/>
      <c r="E300" s="16"/>
      <c r="F300" s="16"/>
    </row>
    <row r="301" ht="15.75" customHeight="1">
      <c r="A301" s="16"/>
      <c r="B301" s="16"/>
      <c r="C301" s="16"/>
      <c r="D301" s="16"/>
      <c r="E301" s="16"/>
      <c r="F301" s="16"/>
    </row>
    <row r="302" ht="15.75" customHeight="1">
      <c r="A302" s="16"/>
      <c r="B302" s="16"/>
      <c r="C302" s="16"/>
      <c r="D302" s="16"/>
      <c r="E302" s="16"/>
      <c r="F302" s="16"/>
    </row>
    <row r="303" ht="15.75" customHeight="1">
      <c r="A303" s="16"/>
      <c r="B303" s="16"/>
      <c r="C303" s="16"/>
      <c r="D303" s="16"/>
      <c r="E303" s="16"/>
      <c r="F303" s="16"/>
    </row>
    <row r="304" ht="15.75" customHeight="1">
      <c r="A304" s="16"/>
      <c r="B304" s="16"/>
      <c r="C304" s="16"/>
      <c r="D304" s="16"/>
      <c r="E304" s="16"/>
      <c r="F304" s="16"/>
    </row>
    <row r="305" ht="15.75" customHeight="1">
      <c r="A305" s="16"/>
      <c r="B305" s="16"/>
      <c r="C305" s="16"/>
      <c r="D305" s="16"/>
      <c r="E305" s="16"/>
      <c r="F305" s="16"/>
    </row>
    <row r="306" ht="15.75" customHeight="1">
      <c r="A306" s="16"/>
      <c r="B306" s="16"/>
      <c r="C306" s="16"/>
      <c r="D306" s="16"/>
      <c r="E306" s="16"/>
      <c r="F306" s="16"/>
    </row>
    <row r="307" ht="15.75" customHeight="1">
      <c r="A307" s="16"/>
      <c r="B307" s="16"/>
      <c r="C307" s="16"/>
      <c r="D307" s="16"/>
      <c r="E307" s="16"/>
      <c r="F307" s="16"/>
    </row>
    <row r="308" ht="15.75" customHeight="1">
      <c r="A308" s="16"/>
      <c r="B308" s="16"/>
      <c r="C308" s="16"/>
      <c r="D308" s="16"/>
      <c r="E308" s="16"/>
      <c r="F308" s="16"/>
    </row>
    <row r="309" ht="15.75" customHeight="1">
      <c r="A309" s="16"/>
      <c r="B309" s="16"/>
      <c r="C309" s="16"/>
      <c r="D309" s="16"/>
      <c r="E309" s="16"/>
      <c r="F309" s="16"/>
    </row>
    <row r="310" ht="15.75" customHeight="1">
      <c r="A310" s="16"/>
      <c r="B310" s="16"/>
      <c r="C310" s="16"/>
      <c r="D310" s="16"/>
      <c r="E310" s="16"/>
      <c r="F310" s="16"/>
    </row>
    <row r="311" ht="15.75" customHeight="1">
      <c r="A311" s="16"/>
      <c r="B311" s="16"/>
      <c r="C311" s="16"/>
      <c r="D311" s="16"/>
      <c r="E311" s="16"/>
      <c r="F311" s="16"/>
    </row>
    <row r="312" ht="15.75" customHeight="1">
      <c r="A312" s="16"/>
      <c r="B312" s="16"/>
      <c r="C312" s="16"/>
      <c r="D312" s="16"/>
      <c r="E312" s="16"/>
      <c r="F312" s="16"/>
    </row>
    <row r="313" ht="15.75" customHeight="1">
      <c r="A313" s="16"/>
      <c r="B313" s="16"/>
      <c r="C313" s="16"/>
      <c r="D313" s="16"/>
      <c r="E313" s="16"/>
      <c r="F313" s="16"/>
    </row>
    <row r="314" ht="15.75" customHeight="1">
      <c r="A314" s="16"/>
      <c r="B314" s="16"/>
      <c r="C314" s="16"/>
      <c r="D314" s="16"/>
      <c r="E314" s="16"/>
      <c r="F314" s="16"/>
    </row>
    <row r="315" ht="15.75" customHeight="1">
      <c r="A315" s="16"/>
      <c r="B315" s="16"/>
      <c r="C315" s="16"/>
      <c r="D315" s="16"/>
      <c r="E315" s="16"/>
      <c r="F315" s="16"/>
    </row>
    <row r="316" ht="15.75" customHeight="1">
      <c r="A316" s="16"/>
      <c r="B316" s="16"/>
      <c r="C316" s="16"/>
      <c r="D316" s="16"/>
      <c r="E316" s="16"/>
      <c r="F316" s="16"/>
    </row>
    <row r="317" ht="15.75" customHeight="1">
      <c r="A317" s="16"/>
      <c r="B317" s="16"/>
      <c r="C317" s="16"/>
      <c r="D317" s="16"/>
      <c r="E317" s="16"/>
      <c r="F317" s="16"/>
    </row>
    <row r="318" ht="15.75" customHeight="1">
      <c r="A318" s="16"/>
      <c r="B318" s="16"/>
      <c r="C318" s="16"/>
      <c r="D318" s="16"/>
      <c r="E318" s="16"/>
      <c r="F318" s="16"/>
    </row>
    <row r="319" ht="15.75" customHeight="1">
      <c r="A319" s="16"/>
      <c r="B319" s="16"/>
      <c r="C319" s="16"/>
      <c r="D319" s="16"/>
      <c r="E319" s="16"/>
      <c r="F319" s="16"/>
    </row>
    <row r="320" ht="15.75" customHeight="1">
      <c r="A320" s="16"/>
      <c r="B320" s="16"/>
      <c r="C320" s="16"/>
      <c r="D320" s="16"/>
      <c r="E320" s="16"/>
      <c r="F320" s="16"/>
    </row>
    <row r="321" ht="15.75" customHeight="1">
      <c r="A321" s="16"/>
      <c r="B321" s="16"/>
      <c r="C321" s="16"/>
      <c r="D321" s="16"/>
      <c r="E321" s="16"/>
      <c r="F321" s="16"/>
    </row>
    <row r="322" ht="15.75" customHeight="1">
      <c r="A322" s="16"/>
      <c r="B322" s="16"/>
      <c r="C322" s="16"/>
      <c r="D322" s="16"/>
      <c r="E322" s="16"/>
      <c r="F322" s="16"/>
    </row>
    <row r="323" ht="15.75" customHeight="1">
      <c r="A323" s="16"/>
      <c r="B323" s="16"/>
      <c r="C323" s="16"/>
      <c r="D323" s="16"/>
      <c r="E323" s="16"/>
      <c r="F323" s="16"/>
    </row>
    <row r="324" ht="15.75" customHeight="1">
      <c r="A324" s="16"/>
      <c r="B324" s="16"/>
      <c r="C324" s="16"/>
      <c r="D324" s="16"/>
      <c r="E324" s="16"/>
      <c r="F324" s="16"/>
    </row>
    <row r="325" ht="15.75" customHeight="1">
      <c r="A325" s="16"/>
      <c r="B325" s="16"/>
      <c r="C325" s="16"/>
      <c r="D325" s="16"/>
      <c r="E325" s="16"/>
      <c r="F325" s="16"/>
    </row>
    <row r="326" ht="15.75" customHeight="1">
      <c r="A326" s="16"/>
      <c r="B326" s="16"/>
      <c r="C326" s="16"/>
      <c r="D326" s="16"/>
      <c r="E326" s="16"/>
      <c r="F326" s="16"/>
    </row>
    <row r="327" ht="15.75" customHeight="1">
      <c r="A327" s="16"/>
      <c r="B327" s="16"/>
      <c r="C327" s="16"/>
      <c r="D327" s="16"/>
      <c r="E327" s="16"/>
      <c r="F327" s="16"/>
    </row>
    <row r="328" ht="15.75" customHeight="1">
      <c r="A328" s="16"/>
      <c r="B328" s="16"/>
      <c r="C328" s="16"/>
      <c r="D328" s="16"/>
      <c r="E328" s="16"/>
      <c r="F328" s="16"/>
    </row>
    <row r="329" ht="15.75" customHeight="1">
      <c r="A329" s="16"/>
      <c r="B329" s="16"/>
      <c r="C329" s="16"/>
      <c r="D329" s="16"/>
      <c r="E329" s="16"/>
      <c r="F329" s="16"/>
    </row>
    <row r="330" ht="15.75" customHeight="1">
      <c r="A330" s="16"/>
      <c r="B330" s="16"/>
      <c r="C330" s="16"/>
      <c r="D330" s="16"/>
      <c r="E330" s="16"/>
      <c r="F330" s="16"/>
    </row>
    <row r="331" ht="15.75" customHeight="1">
      <c r="A331" s="16"/>
      <c r="B331" s="16"/>
      <c r="C331" s="16"/>
      <c r="D331" s="16"/>
      <c r="E331" s="16"/>
      <c r="F331" s="16"/>
    </row>
    <row r="332" ht="15.75" customHeight="1">
      <c r="A332" s="16"/>
      <c r="B332" s="16"/>
      <c r="C332" s="16"/>
      <c r="D332" s="16"/>
      <c r="E332" s="16"/>
      <c r="F332" s="16"/>
    </row>
    <row r="333" ht="15.75" customHeight="1">
      <c r="A333" s="16"/>
      <c r="B333" s="16"/>
      <c r="C333" s="16"/>
      <c r="D333" s="16"/>
      <c r="E333" s="16"/>
      <c r="F333" s="16"/>
    </row>
    <row r="334" ht="15.75" customHeight="1">
      <c r="A334" s="16"/>
      <c r="B334" s="16"/>
      <c r="C334" s="16"/>
      <c r="D334" s="16"/>
      <c r="E334" s="16"/>
      <c r="F334" s="16"/>
    </row>
    <row r="335" ht="15.75" customHeight="1">
      <c r="A335" s="16"/>
      <c r="B335" s="16"/>
      <c r="C335" s="16"/>
      <c r="D335" s="16"/>
      <c r="E335" s="16"/>
      <c r="F335" s="16"/>
    </row>
    <row r="336" ht="15.75" customHeight="1">
      <c r="A336" s="16"/>
      <c r="B336" s="16"/>
      <c r="C336" s="16"/>
      <c r="D336" s="16"/>
      <c r="E336" s="16"/>
      <c r="F336" s="16"/>
    </row>
    <row r="337" ht="15.75" customHeight="1">
      <c r="A337" s="16"/>
      <c r="B337" s="16"/>
      <c r="C337" s="16"/>
      <c r="D337" s="16"/>
      <c r="E337" s="16"/>
      <c r="F337" s="16"/>
    </row>
    <row r="338" ht="15.75" customHeight="1">
      <c r="A338" s="16"/>
      <c r="B338" s="16"/>
      <c r="C338" s="16"/>
      <c r="D338" s="16"/>
      <c r="E338" s="16"/>
      <c r="F338" s="16"/>
    </row>
    <row r="339" ht="15.75" customHeight="1">
      <c r="A339" s="16"/>
      <c r="B339" s="16"/>
      <c r="C339" s="16"/>
      <c r="D339" s="16"/>
      <c r="E339" s="16"/>
      <c r="F339" s="16"/>
    </row>
    <row r="340" ht="15.75" customHeight="1">
      <c r="A340" s="16"/>
      <c r="B340" s="16"/>
      <c r="C340" s="16"/>
      <c r="D340" s="16"/>
      <c r="E340" s="16"/>
      <c r="F340" s="16"/>
    </row>
    <row r="341" ht="15.75" customHeight="1">
      <c r="A341" s="16"/>
      <c r="B341" s="16"/>
      <c r="C341" s="16"/>
      <c r="D341" s="16"/>
      <c r="E341" s="16"/>
      <c r="F341" s="16"/>
    </row>
    <row r="342" ht="15.75" customHeight="1">
      <c r="A342" s="16"/>
      <c r="B342" s="16"/>
      <c r="C342" s="16"/>
      <c r="D342" s="16"/>
      <c r="E342" s="16"/>
      <c r="F342" s="16"/>
    </row>
    <row r="343" ht="15.75" customHeight="1">
      <c r="A343" s="16"/>
      <c r="B343" s="16"/>
      <c r="C343" s="16"/>
      <c r="D343" s="16"/>
      <c r="E343" s="16"/>
      <c r="F343" s="16"/>
    </row>
    <row r="344" ht="15.75" customHeight="1">
      <c r="A344" s="16"/>
      <c r="B344" s="16"/>
      <c r="C344" s="16"/>
      <c r="D344" s="16"/>
      <c r="E344" s="16"/>
      <c r="F344" s="16"/>
    </row>
    <row r="345" ht="15.75" customHeight="1">
      <c r="A345" s="16"/>
      <c r="B345" s="16"/>
      <c r="C345" s="16"/>
      <c r="D345" s="16"/>
      <c r="E345" s="16"/>
      <c r="F345" s="16"/>
    </row>
    <row r="346" ht="15.75" customHeight="1">
      <c r="A346" s="16"/>
      <c r="B346" s="16"/>
      <c r="C346" s="16"/>
      <c r="D346" s="16"/>
      <c r="E346" s="16"/>
      <c r="F346" s="16"/>
    </row>
    <row r="347" ht="15.75" customHeight="1">
      <c r="A347" s="16"/>
      <c r="B347" s="16"/>
      <c r="C347" s="16"/>
      <c r="D347" s="16"/>
      <c r="E347" s="16"/>
      <c r="F347" s="16"/>
    </row>
    <row r="348" ht="15.75" customHeight="1">
      <c r="A348" s="16"/>
      <c r="B348" s="16"/>
      <c r="C348" s="16"/>
      <c r="D348" s="16"/>
      <c r="E348" s="16"/>
      <c r="F348" s="16"/>
    </row>
    <row r="349" ht="15.75" customHeight="1">
      <c r="A349" s="16"/>
      <c r="B349" s="16"/>
      <c r="C349" s="16"/>
      <c r="D349" s="16"/>
      <c r="E349" s="16"/>
      <c r="F349" s="16"/>
    </row>
    <row r="350" ht="15.75" customHeight="1">
      <c r="A350" s="16"/>
      <c r="B350" s="16"/>
      <c r="C350" s="16"/>
      <c r="D350" s="16"/>
      <c r="E350" s="16"/>
      <c r="F350" s="16"/>
    </row>
    <row r="351" ht="15.75" customHeight="1">
      <c r="A351" s="16"/>
      <c r="B351" s="16"/>
      <c r="C351" s="16"/>
      <c r="D351" s="16"/>
      <c r="E351" s="16"/>
      <c r="F351" s="16"/>
    </row>
    <row r="352" ht="15.75" customHeight="1">
      <c r="A352" s="16"/>
      <c r="B352" s="16"/>
      <c r="C352" s="16"/>
      <c r="D352" s="16"/>
      <c r="E352" s="16"/>
      <c r="F352" s="16"/>
    </row>
    <row r="353" ht="15.75" customHeight="1">
      <c r="A353" s="16"/>
      <c r="B353" s="16"/>
      <c r="C353" s="16"/>
      <c r="D353" s="16"/>
      <c r="E353" s="16"/>
      <c r="F353" s="16"/>
    </row>
    <row r="354" ht="15.75" customHeight="1">
      <c r="A354" s="16"/>
      <c r="B354" s="16"/>
      <c r="C354" s="16"/>
      <c r="D354" s="16"/>
      <c r="E354" s="16"/>
      <c r="F354" s="16"/>
    </row>
    <row r="355" ht="15.75" customHeight="1">
      <c r="A355" s="16"/>
      <c r="B355" s="16"/>
      <c r="C355" s="16"/>
      <c r="D355" s="16"/>
      <c r="E355" s="16"/>
      <c r="F355" s="16"/>
    </row>
    <row r="356" ht="15.75" customHeight="1">
      <c r="A356" s="16"/>
      <c r="B356" s="16"/>
      <c r="C356" s="16"/>
      <c r="D356" s="16"/>
      <c r="E356" s="16"/>
      <c r="F356" s="16"/>
    </row>
    <row r="357" ht="15.75" customHeight="1">
      <c r="A357" s="16"/>
      <c r="B357" s="16"/>
      <c r="C357" s="16"/>
      <c r="D357" s="16"/>
      <c r="E357" s="16"/>
      <c r="F357" s="16"/>
    </row>
    <row r="358" ht="15.75" customHeight="1">
      <c r="A358" s="16"/>
      <c r="B358" s="16"/>
      <c r="C358" s="16"/>
      <c r="D358" s="16"/>
      <c r="E358" s="16"/>
      <c r="F358" s="16"/>
    </row>
    <row r="359" ht="15.75" customHeight="1">
      <c r="A359" s="16"/>
      <c r="B359" s="16"/>
      <c r="C359" s="16"/>
      <c r="D359" s="16"/>
      <c r="E359" s="16"/>
      <c r="F359" s="16"/>
    </row>
    <row r="360" ht="15.75" customHeight="1">
      <c r="A360" s="16"/>
      <c r="B360" s="16"/>
      <c r="C360" s="16"/>
      <c r="D360" s="16"/>
      <c r="E360" s="16"/>
      <c r="F360" s="16"/>
    </row>
    <row r="361" ht="15.75" customHeight="1">
      <c r="A361" s="16"/>
      <c r="B361" s="16"/>
      <c r="C361" s="16"/>
      <c r="D361" s="16"/>
      <c r="E361" s="16"/>
      <c r="F361" s="16"/>
    </row>
    <row r="362" ht="15.75" customHeight="1">
      <c r="A362" s="16"/>
      <c r="B362" s="16"/>
      <c r="C362" s="16"/>
      <c r="D362" s="16"/>
      <c r="E362" s="16"/>
      <c r="F362" s="16"/>
    </row>
    <row r="363" ht="15.75" customHeight="1">
      <c r="A363" s="16"/>
      <c r="B363" s="16"/>
      <c r="C363" s="16"/>
      <c r="D363" s="16"/>
      <c r="E363" s="16"/>
      <c r="F363" s="16"/>
    </row>
    <row r="364" ht="15.75" customHeight="1">
      <c r="A364" s="16"/>
      <c r="B364" s="16"/>
      <c r="C364" s="16"/>
      <c r="D364" s="16"/>
      <c r="E364" s="16"/>
      <c r="F364" s="16"/>
    </row>
    <row r="365" ht="15.75" customHeight="1">
      <c r="A365" s="16"/>
      <c r="B365" s="16"/>
      <c r="C365" s="16"/>
      <c r="D365" s="16"/>
      <c r="E365" s="16"/>
      <c r="F365" s="16"/>
    </row>
    <row r="366" ht="15.75" customHeight="1">
      <c r="A366" s="16"/>
      <c r="B366" s="16"/>
      <c r="C366" s="16"/>
      <c r="D366" s="16"/>
      <c r="E366" s="16"/>
      <c r="F366" s="16"/>
    </row>
    <row r="367" ht="15.75" customHeight="1">
      <c r="A367" s="16"/>
      <c r="B367" s="16"/>
      <c r="C367" s="16"/>
      <c r="D367" s="16"/>
      <c r="E367" s="16"/>
      <c r="F367" s="16"/>
    </row>
    <row r="368" ht="15.75" customHeight="1">
      <c r="A368" s="16"/>
      <c r="B368" s="16"/>
      <c r="C368" s="16"/>
      <c r="D368" s="16"/>
      <c r="E368" s="16"/>
      <c r="F368" s="16"/>
    </row>
    <row r="369" ht="15.75" customHeight="1">
      <c r="A369" s="16"/>
      <c r="B369" s="16"/>
      <c r="C369" s="16"/>
      <c r="D369" s="16"/>
      <c r="E369" s="16"/>
      <c r="F369" s="16"/>
    </row>
    <row r="370" ht="15.75" customHeight="1">
      <c r="A370" s="16"/>
      <c r="B370" s="16"/>
      <c r="C370" s="16"/>
      <c r="D370" s="16"/>
      <c r="E370" s="16"/>
      <c r="F370" s="16"/>
    </row>
    <row r="371" ht="15.75" customHeight="1">
      <c r="A371" s="16"/>
      <c r="B371" s="16"/>
      <c r="C371" s="16"/>
      <c r="D371" s="16"/>
      <c r="E371" s="16"/>
      <c r="F371" s="16"/>
    </row>
    <row r="372" ht="15.75" customHeight="1">
      <c r="A372" s="16"/>
      <c r="B372" s="16"/>
      <c r="C372" s="16"/>
      <c r="D372" s="16"/>
      <c r="E372" s="16"/>
      <c r="F372" s="16"/>
    </row>
    <row r="373" ht="15.75" customHeight="1">
      <c r="A373" s="16"/>
      <c r="B373" s="16"/>
      <c r="C373" s="16"/>
      <c r="D373" s="16"/>
      <c r="E373" s="16"/>
      <c r="F373" s="16"/>
    </row>
    <row r="374" ht="15.75" customHeight="1">
      <c r="A374" s="16"/>
      <c r="B374" s="16"/>
      <c r="C374" s="16"/>
      <c r="D374" s="16"/>
      <c r="E374" s="16"/>
      <c r="F374" s="16"/>
    </row>
    <row r="375" ht="15.75" customHeight="1">
      <c r="A375" s="16"/>
      <c r="B375" s="16"/>
      <c r="C375" s="16"/>
      <c r="D375" s="16"/>
      <c r="E375" s="16"/>
      <c r="F375" s="16"/>
    </row>
    <row r="376" ht="15.75" customHeight="1">
      <c r="A376" s="16"/>
      <c r="B376" s="16"/>
      <c r="C376" s="16"/>
      <c r="D376" s="16"/>
      <c r="E376" s="16"/>
      <c r="F376" s="16"/>
    </row>
    <row r="377" ht="15.75" customHeight="1">
      <c r="A377" s="16"/>
      <c r="B377" s="16"/>
      <c r="C377" s="16"/>
      <c r="D377" s="16"/>
      <c r="E377" s="16"/>
      <c r="F377" s="16"/>
    </row>
    <row r="378" ht="15.75" customHeight="1">
      <c r="A378" s="16"/>
      <c r="B378" s="16"/>
      <c r="C378" s="16"/>
      <c r="D378" s="16"/>
      <c r="E378" s="16"/>
      <c r="F378" s="16"/>
    </row>
    <row r="379" ht="15.75" customHeight="1">
      <c r="A379" s="16"/>
      <c r="B379" s="16"/>
      <c r="C379" s="16"/>
      <c r="D379" s="16"/>
      <c r="E379" s="16"/>
      <c r="F379" s="16"/>
    </row>
    <row r="380" ht="15.75" customHeight="1">
      <c r="A380" s="16"/>
      <c r="B380" s="16"/>
      <c r="C380" s="16"/>
      <c r="D380" s="16"/>
      <c r="E380" s="16"/>
      <c r="F380" s="16"/>
    </row>
    <row r="381" ht="15.75" customHeight="1">
      <c r="A381" s="16"/>
      <c r="B381" s="16"/>
      <c r="C381" s="16"/>
      <c r="D381" s="16"/>
      <c r="E381" s="16"/>
      <c r="F381" s="16"/>
    </row>
    <row r="382" ht="15.75" customHeight="1">
      <c r="A382" s="16"/>
      <c r="B382" s="16"/>
      <c r="C382" s="16"/>
      <c r="D382" s="16"/>
      <c r="E382" s="16"/>
      <c r="F382" s="16"/>
    </row>
    <row r="383" ht="15.75" customHeight="1">
      <c r="A383" s="16"/>
      <c r="B383" s="16"/>
      <c r="C383" s="16"/>
      <c r="D383" s="16"/>
      <c r="E383" s="16"/>
      <c r="F383" s="16"/>
    </row>
    <row r="384" ht="15.75" customHeight="1">
      <c r="A384" s="16"/>
      <c r="B384" s="16"/>
      <c r="C384" s="16"/>
      <c r="D384" s="16"/>
      <c r="E384" s="16"/>
      <c r="F384" s="16"/>
    </row>
    <row r="385" ht="15.75" customHeight="1">
      <c r="A385" s="16"/>
      <c r="B385" s="16"/>
      <c r="C385" s="16"/>
      <c r="D385" s="16"/>
      <c r="E385" s="16"/>
      <c r="F385" s="16"/>
    </row>
    <row r="386" ht="15.75" customHeight="1">
      <c r="A386" s="16"/>
      <c r="B386" s="16"/>
      <c r="C386" s="16"/>
      <c r="D386" s="16"/>
      <c r="E386" s="16"/>
      <c r="F386" s="16"/>
    </row>
    <row r="387" ht="15.75" customHeight="1">
      <c r="A387" s="16"/>
      <c r="B387" s="16"/>
      <c r="C387" s="16"/>
      <c r="D387" s="16"/>
      <c r="E387" s="16"/>
      <c r="F387" s="16"/>
    </row>
    <row r="388" ht="15.75" customHeight="1">
      <c r="A388" s="16"/>
      <c r="B388" s="16"/>
      <c r="C388" s="16"/>
      <c r="D388" s="16"/>
      <c r="E388" s="16"/>
      <c r="F388" s="16"/>
    </row>
    <row r="389" ht="15.75" customHeight="1">
      <c r="A389" s="16"/>
      <c r="B389" s="16"/>
      <c r="C389" s="16"/>
      <c r="D389" s="16"/>
      <c r="E389" s="16"/>
      <c r="F389" s="16"/>
    </row>
    <row r="390" ht="15.75" customHeight="1">
      <c r="A390" s="16"/>
      <c r="B390" s="16"/>
      <c r="C390" s="16"/>
      <c r="D390" s="16"/>
      <c r="E390" s="16"/>
      <c r="F390" s="16"/>
    </row>
    <row r="391" ht="15.75" customHeight="1">
      <c r="A391" s="16"/>
      <c r="B391" s="16"/>
      <c r="C391" s="16"/>
      <c r="D391" s="16"/>
      <c r="E391" s="16"/>
      <c r="F391" s="16"/>
    </row>
    <row r="392" ht="15.75" customHeight="1">
      <c r="A392" s="16"/>
      <c r="B392" s="16"/>
      <c r="C392" s="16"/>
      <c r="D392" s="16"/>
      <c r="E392" s="16"/>
      <c r="F392" s="16"/>
    </row>
    <row r="393" ht="15.75" customHeight="1">
      <c r="A393" s="16"/>
      <c r="B393" s="16"/>
      <c r="C393" s="16"/>
      <c r="D393" s="16"/>
      <c r="E393" s="16"/>
      <c r="F393" s="16"/>
    </row>
    <row r="394" ht="15.75" customHeight="1">
      <c r="A394" s="16"/>
      <c r="B394" s="16"/>
      <c r="C394" s="16"/>
      <c r="D394" s="16"/>
      <c r="E394" s="16"/>
      <c r="F394" s="16"/>
    </row>
    <row r="395" ht="15.75" customHeight="1">
      <c r="A395" s="16"/>
      <c r="B395" s="16"/>
      <c r="C395" s="16"/>
      <c r="D395" s="16"/>
      <c r="E395" s="16"/>
      <c r="F395" s="16"/>
    </row>
    <row r="396" ht="15.75" customHeight="1">
      <c r="A396" s="16"/>
      <c r="B396" s="16"/>
      <c r="C396" s="16"/>
      <c r="D396" s="16"/>
      <c r="E396" s="16"/>
      <c r="F396" s="16"/>
    </row>
    <row r="397" ht="15.75" customHeight="1">
      <c r="A397" s="16"/>
      <c r="B397" s="16"/>
      <c r="C397" s="16"/>
      <c r="D397" s="16"/>
      <c r="E397" s="16"/>
      <c r="F397" s="16"/>
    </row>
    <row r="398" ht="15.75" customHeight="1">
      <c r="A398" s="16"/>
      <c r="B398" s="16"/>
      <c r="C398" s="16"/>
      <c r="D398" s="16"/>
      <c r="E398" s="16"/>
      <c r="F398" s="16"/>
    </row>
    <row r="399" ht="15.75" customHeight="1">
      <c r="A399" s="16"/>
      <c r="B399" s="16"/>
      <c r="C399" s="16"/>
      <c r="D399" s="16"/>
      <c r="E399" s="16"/>
      <c r="F399" s="16"/>
    </row>
    <row r="400" ht="15.75" customHeight="1">
      <c r="A400" s="16"/>
      <c r="B400" s="16"/>
      <c r="C400" s="16"/>
      <c r="D400" s="16"/>
      <c r="E400" s="16"/>
      <c r="F400" s="16"/>
    </row>
    <row r="401" ht="15.75" customHeight="1">
      <c r="A401" s="16"/>
      <c r="B401" s="16"/>
      <c r="C401" s="16"/>
      <c r="D401" s="16"/>
      <c r="E401" s="16"/>
      <c r="F401" s="16"/>
    </row>
    <row r="402" ht="15.75" customHeight="1">
      <c r="A402" s="16"/>
      <c r="B402" s="16"/>
      <c r="C402" s="16"/>
      <c r="D402" s="16"/>
      <c r="E402" s="16"/>
      <c r="F402" s="16"/>
    </row>
    <row r="403" ht="15.75" customHeight="1">
      <c r="A403" s="16"/>
      <c r="B403" s="16"/>
      <c r="C403" s="16"/>
      <c r="D403" s="16"/>
      <c r="E403" s="16"/>
      <c r="F403" s="16"/>
    </row>
    <row r="404" ht="15.75" customHeight="1">
      <c r="A404" s="16"/>
      <c r="B404" s="16"/>
      <c r="C404" s="16"/>
      <c r="D404" s="16"/>
      <c r="E404" s="16"/>
      <c r="F404" s="16"/>
    </row>
    <row r="405" ht="15.75" customHeight="1">
      <c r="A405" s="16"/>
      <c r="B405" s="16"/>
      <c r="C405" s="16"/>
      <c r="D405" s="16"/>
      <c r="E405" s="16"/>
      <c r="F405" s="16"/>
    </row>
    <row r="406" ht="15.75" customHeight="1">
      <c r="A406" s="16"/>
      <c r="B406" s="16"/>
      <c r="C406" s="16"/>
      <c r="D406" s="16"/>
      <c r="E406" s="16"/>
      <c r="F406" s="16"/>
    </row>
    <row r="407" ht="15.75" customHeight="1">
      <c r="A407" s="16"/>
      <c r="B407" s="16"/>
      <c r="C407" s="16"/>
      <c r="D407" s="16"/>
      <c r="E407" s="16"/>
      <c r="F407" s="16"/>
    </row>
    <row r="408" ht="15.75" customHeight="1">
      <c r="A408" s="16"/>
      <c r="B408" s="16"/>
      <c r="C408" s="16"/>
      <c r="D408" s="16"/>
      <c r="E408" s="16"/>
      <c r="F408" s="16"/>
    </row>
    <row r="409" ht="15.75" customHeight="1">
      <c r="A409" s="16"/>
      <c r="B409" s="16"/>
      <c r="C409" s="16"/>
      <c r="D409" s="16"/>
      <c r="E409" s="16"/>
      <c r="F409" s="16"/>
    </row>
    <row r="410" ht="15.75" customHeight="1">
      <c r="A410" s="16"/>
      <c r="B410" s="16"/>
      <c r="C410" s="16"/>
      <c r="D410" s="16"/>
      <c r="E410" s="16"/>
      <c r="F410" s="16"/>
    </row>
    <row r="411" ht="15.75" customHeight="1">
      <c r="A411" s="16"/>
      <c r="B411" s="16"/>
      <c r="C411" s="16"/>
      <c r="D411" s="16"/>
      <c r="E411" s="16"/>
      <c r="F411" s="16"/>
    </row>
    <row r="412" ht="15.75" customHeight="1">
      <c r="A412" s="16"/>
      <c r="B412" s="16"/>
      <c r="C412" s="16"/>
      <c r="D412" s="16"/>
      <c r="E412" s="16"/>
      <c r="F412" s="16"/>
    </row>
    <row r="413" ht="15.75" customHeight="1">
      <c r="A413" s="16"/>
      <c r="B413" s="16"/>
      <c r="C413" s="16"/>
      <c r="D413" s="16"/>
      <c r="E413" s="16"/>
      <c r="F413" s="16"/>
    </row>
    <row r="414" ht="15.75" customHeight="1">
      <c r="A414" s="16"/>
      <c r="B414" s="16"/>
      <c r="C414" s="16"/>
      <c r="D414" s="16"/>
      <c r="E414" s="16"/>
      <c r="F414" s="16"/>
    </row>
    <row r="415" ht="15.75" customHeight="1">
      <c r="A415" s="16"/>
      <c r="B415" s="16"/>
      <c r="C415" s="16"/>
      <c r="D415" s="16"/>
      <c r="E415" s="16"/>
      <c r="F415" s="16"/>
    </row>
    <row r="416" ht="15.75" customHeight="1">
      <c r="A416" s="16"/>
      <c r="B416" s="16"/>
      <c r="C416" s="16"/>
      <c r="D416" s="16"/>
      <c r="E416" s="16"/>
      <c r="F416" s="16"/>
    </row>
    <row r="417" ht="15.75" customHeight="1">
      <c r="A417" s="16"/>
      <c r="B417" s="16"/>
      <c r="C417" s="16"/>
      <c r="D417" s="16"/>
      <c r="E417" s="16"/>
      <c r="F417" s="16"/>
    </row>
    <row r="418" ht="15.75" customHeight="1">
      <c r="A418" s="16"/>
      <c r="B418" s="16"/>
      <c r="C418" s="16"/>
      <c r="D418" s="16"/>
      <c r="E418" s="16"/>
      <c r="F418" s="16"/>
    </row>
    <row r="419" ht="15.75" customHeight="1">
      <c r="A419" s="16"/>
      <c r="B419" s="16"/>
      <c r="C419" s="16"/>
      <c r="D419" s="16"/>
      <c r="E419" s="16"/>
      <c r="F419" s="16"/>
    </row>
    <row r="420" ht="15.75" customHeight="1">
      <c r="A420" s="16"/>
      <c r="B420" s="16"/>
      <c r="C420" s="16"/>
      <c r="D420" s="16"/>
      <c r="E420" s="16"/>
      <c r="F420" s="16"/>
    </row>
    <row r="421" ht="15.75" customHeight="1">
      <c r="A421" s="16"/>
      <c r="B421" s="16"/>
      <c r="C421" s="16"/>
      <c r="D421" s="16"/>
      <c r="E421" s="16"/>
      <c r="F421" s="16"/>
    </row>
    <row r="422" ht="15.75" customHeight="1">
      <c r="A422" s="16"/>
      <c r="B422" s="16"/>
      <c r="C422" s="16"/>
      <c r="D422" s="16"/>
      <c r="E422" s="16"/>
      <c r="F422" s="16"/>
    </row>
    <row r="423" ht="15.75" customHeight="1">
      <c r="A423" s="16"/>
      <c r="B423" s="16"/>
      <c r="C423" s="16"/>
      <c r="D423" s="16"/>
      <c r="E423" s="16"/>
      <c r="F423" s="16"/>
    </row>
    <row r="424" ht="15.75" customHeight="1">
      <c r="A424" s="16"/>
      <c r="B424" s="16"/>
      <c r="C424" s="16"/>
      <c r="D424" s="16"/>
      <c r="E424" s="16"/>
      <c r="F424" s="16"/>
    </row>
    <row r="425" ht="15.75" customHeight="1">
      <c r="A425" s="16"/>
      <c r="B425" s="16"/>
      <c r="C425" s="16"/>
      <c r="D425" s="16"/>
      <c r="E425" s="16"/>
      <c r="F425" s="16"/>
    </row>
    <row r="426" ht="15.75" customHeight="1">
      <c r="A426" s="16"/>
      <c r="B426" s="16"/>
      <c r="C426" s="16"/>
      <c r="D426" s="16"/>
      <c r="E426" s="16"/>
      <c r="F426" s="16"/>
    </row>
    <row r="427" ht="15.75" customHeight="1">
      <c r="A427" s="16"/>
      <c r="B427" s="16"/>
      <c r="C427" s="16"/>
      <c r="D427" s="16"/>
      <c r="E427" s="16"/>
      <c r="F427" s="16"/>
    </row>
    <row r="428" ht="15.75" customHeight="1">
      <c r="A428" s="16"/>
      <c r="B428" s="16"/>
      <c r="C428" s="16"/>
      <c r="D428" s="16"/>
      <c r="E428" s="16"/>
      <c r="F428" s="16"/>
    </row>
    <row r="429" ht="15.75" customHeight="1">
      <c r="A429" s="16"/>
      <c r="B429" s="16"/>
      <c r="C429" s="16"/>
      <c r="D429" s="16"/>
      <c r="E429" s="16"/>
      <c r="F429" s="16"/>
    </row>
    <row r="430" ht="15.75" customHeight="1">
      <c r="A430" s="16"/>
      <c r="B430" s="16"/>
      <c r="C430" s="16"/>
      <c r="D430" s="16"/>
      <c r="E430" s="16"/>
      <c r="F430" s="16"/>
    </row>
    <row r="431" ht="15.75" customHeight="1">
      <c r="A431" s="16"/>
      <c r="B431" s="16"/>
      <c r="C431" s="16"/>
      <c r="D431" s="16"/>
      <c r="E431" s="16"/>
      <c r="F431" s="16"/>
    </row>
    <row r="432" ht="15.75" customHeight="1">
      <c r="A432" s="16"/>
      <c r="B432" s="16"/>
      <c r="C432" s="16"/>
      <c r="D432" s="16"/>
      <c r="E432" s="16"/>
      <c r="F432" s="16"/>
    </row>
    <row r="433" ht="15.75" customHeight="1">
      <c r="A433" s="16"/>
      <c r="B433" s="16"/>
      <c r="C433" s="16"/>
      <c r="D433" s="16"/>
      <c r="E433" s="16"/>
      <c r="F433" s="16"/>
    </row>
    <row r="434" ht="15.75" customHeight="1">
      <c r="A434" s="16"/>
      <c r="B434" s="16"/>
      <c r="C434" s="16"/>
      <c r="D434" s="16"/>
      <c r="E434" s="16"/>
      <c r="F434" s="16"/>
    </row>
    <row r="435" ht="15.75" customHeight="1">
      <c r="A435" s="16"/>
      <c r="B435" s="16"/>
      <c r="C435" s="16"/>
      <c r="D435" s="16"/>
      <c r="E435" s="16"/>
      <c r="F435" s="16"/>
    </row>
    <row r="436" ht="15.75" customHeight="1">
      <c r="A436" s="16"/>
      <c r="B436" s="16"/>
      <c r="C436" s="16"/>
      <c r="D436" s="16"/>
      <c r="E436" s="16"/>
      <c r="F436" s="16"/>
    </row>
    <row r="437" ht="15.75" customHeight="1">
      <c r="A437" s="16"/>
      <c r="B437" s="16"/>
      <c r="C437" s="16"/>
      <c r="D437" s="16"/>
      <c r="E437" s="16"/>
      <c r="F437" s="16"/>
    </row>
    <row r="438" ht="15.75" customHeight="1">
      <c r="A438" s="16"/>
      <c r="B438" s="16"/>
      <c r="C438" s="16"/>
      <c r="D438" s="16"/>
      <c r="E438" s="16"/>
      <c r="F438" s="16"/>
    </row>
    <row r="439" ht="15.75" customHeight="1">
      <c r="A439" s="16"/>
      <c r="B439" s="16"/>
      <c r="C439" s="16"/>
      <c r="D439" s="16"/>
      <c r="E439" s="16"/>
      <c r="F439" s="16"/>
    </row>
    <row r="440" ht="15.75" customHeight="1">
      <c r="A440" s="16"/>
      <c r="B440" s="16"/>
      <c r="C440" s="16"/>
      <c r="D440" s="16"/>
      <c r="E440" s="16"/>
      <c r="F440" s="16"/>
    </row>
    <row r="441" ht="15.75" customHeight="1">
      <c r="A441" s="16"/>
      <c r="B441" s="16"/>
      <c r="C441" s="16"/>
      <c r="D441" s="16"/>
      <c r="E441" s="16"/>
      <c r="F441" s="16"/>
    </row>
    <row r="442" ht="15.75" customHeight="1">
      <c r="A442" s="16"/>
      <c r="B442" s="16"/>
      <c r="C442" s="16"/>
      <c r="D442" s="16"/>
      <c r="E442" s="16"/>
      <c r="F442" s="16"/>
    </row>
    <row r="443" ht="15.75" customHeight="1">
      <c r="A443" s="16"/>
      <c r="B443" s="16"/>
      <c r="C443" s="16"/>
      <c r="D443" s="16"/>
      <c r="E443" s="16"/>
      <c r="F443" s="16"/>
    </row>
    <row r="444" ht="15.75" customHeight="1">
      <c r="A444" s="16"/>
      <c r="B444" s="16"/>
      <c r="C444" s="16"/>
      <c r="D444" s="16"/>
      <c r="E444" s="16"/>
      <c r="F444" s="16"/>
    </row>
    <row r="445" ht="15.75" customHeight="1">
      <c r="A445" s="16"/>
      <c r="B445" s="16"/>
      <c r="C445" s="16"/>
      <c r="D445" s="16"/>
      <c r="E445" s="16"/>
      <c r="F445" s="16"/>
    </row>
    <row r="446" ht="15.75" customHeight="1">
      <c r="A446" s="16"/>
      <c r="B446" s="16"/>
      <c r="C446" s="16"/>
      <c r="D446" s="16"/>
      <c r="E446" s="16"/>
      <c r="F446" s="16"/>
    </row>
    <row r="447" ht="15.75" customHeight="1">
      <c r="A447" s="16"/>
      <c r="B447" s="16"/>
      <c r="C447" s="16"/>
      <c r="D447" s="16"/>
      <c r="E447" s="16"/>
      <c r="F447" s="16"/>
    </row>
    <row r="448" ht="15.75" customHeight="1">
      <c r="A448" s="16"/>
      <c r="B448" s="16"/>
      <c r="C448" s="16"/>
      <c r="D448" s="16"/>
      <c r="E448" s="16"/>
      <c r="F448" s="16"/>
    </row>
    <row r="449" ht="15.75" customHeight="1">
      <c r="A449" s="16"/>
      <c r="B449" s="16"/>
      <c r="C449" s="16"/>
      <c r="D449" s="16"/>
      <c r="E449" s="16"/>
      <c r="F449" s="16"/>
    </row>
    <row r="450" ht="15.75" customHeight="1">
      <c r="A450" s="16"/>
      <c r="B450" s="16"/>
      <c r="C450" s="16"/>
      <c r="D450" s="16"/>
      <c r="E450" s="16"/>
      <c r="F450" s="16"/>
    </row>
    <row r="451" ht="15.75" customHeight="1">
      <c r="A451" s="16"/>
      <c r="B451" s="16"/>
      <c r="C451" s="16"/>
      <c r="D451" s="16"/>
      <c r="E451" s="16"/>
      <c r="F451" s="16"/>
    </row>
    <row r="452" ht="15.75" customHeight="1">
      <c r="A452" s="16"/>
      <c r="B452" s="16"/>
      <c r="C452" s="16"/>
      <c r="D452" s="16"/>
      <c r="E452" s="16"/>
      <c r="F452" s="16"/>
    </row>
    <row r="453" ht="15.75" customHeight="1">
      <c r="A453" s="16"/>
      <c r="B453" s="16"/>
      <c r="C453" s="16"/>
      <c r="D453" s="16"/>
      <c r="E453" s="16"/>
      <c r="F453" s="16"/>
    </row>
    <row r="454" ht="15.75" customHeight="1">
      <c r="A454" s="16"/>
      <c r="B454" s="16"/>
      <c r="C454" s="16"/>
      <c r="D454" s="16"/>
      <c r="E454" s="16"/>
      <c r="F454" s="16"/>
    </row>
    <row r="455" ht="15.75" customHeight="1">
      <c r="A455" s="16"/>
      <c r="B455" s="16"/>
      <c r="C455" s="16"/>
      <c r="D455" s="16"/>
      <c r="E455" s="16"/>
      <c r="F455" s="16"/>
    </row>
    <row r="456" ht="15.75" customHeight="1">
      <c r="A456" s="16"/>
      <c r="B456" s="16"/>
      <c r="C456" s="16"/>
      <c r="D456" s="16"/>
      <c r="E456" s="16"/>
      <c r="F456" s="16"/>
    </row>
    <row r="457" ht="15.75" customHeight="1">
      <c r="A457" s="16"/>
      <c r="B457" s="16"/>
      <c r="C457" s="16"/>
      <c r="D457" s="16"/>
      <c r="E457" s="16"/>
      <c r="F457" s="16"/>
    </row>
    <row r="458" ht="15.75" customHeight="1">
      <c r="A458" s="16"/>
      <c r="B458" s="16"/>
      <c r="C458" s="16"/>
      <c r="D458" s="16"/>
      <c r="E458" s="16"/>
      <c r="F458" s="16"/>
    </row>
    <row r="459" ht="15.75" customHeight="1">
      <c r="A459" s="16"/>
      <c r="B459" s="16"/>
      <c r="C459" s="16"/>
      <c r="D459" s="16"/>
      <c r="E459" s="16"/>
      <c r="F459" s="16"/>
    </row>
    <row r="460" ht="15.75" customHeight="1">
      <c r="A460" s="16"/>
      <c r="B460" s="16"/>
      <c r="C460" s="16"/>
      <c r="D460" s="16"/>
      <c r="E460" s="16"/>
      <c r="F460" s="16"/>
    </row>
    <row r="461" ht="15.75" customHeight="1">
      <c r="A461" s="16"/>
      <c r="B461" s="16"/>
      <c r="C461" s="16"/>
      <c r="D461" s="16"/>
      <c r="E461" s="16"/>
      <c r="F461" s="16"/>
    </row>
    <row r="462" ht="15.75" customHeight="1">
      <c r="A462" s="16"/>
      <c r="B462" s="16"/>
      <c r="C462" s="16"/>
      <c r="D462" s="16"/>
      <c r="E462" s="16"/>
      <c r="F462" s="16"/>
    </row>
    <row r="463" ht="15.75" customHeight="1">
      <c r="A463" s="16"/>
      <c r="B463" s="16"/>
      <c r="C463" s="16"/>
      <c r="D463" s="16"/>
      <c r="E463" s="16"/>
      <c r="F463" s="16"/>
    </row>
    <row r="464" ht="15.75" customHeight="1">
      <c r="A464" s="16"/>
      <c r="B464" s="16"/>
      <c r="C464" s="16"/>
      <c r="D464" s="16"/>
      <c r="E464" s="16"/>
      <c r="F464" s="16"/>
    </row>
    <row r="465" ht="15.75" customHeight="1">
      <c r="A465" s="16"/>
      <c r="B465" s="16"/>
      <c r="C465" s="16"/>
      <c r="D465" s="16"/>
      <c r="E465" s="16"/>
      <c r="F465" s="16"/>
    </row>
    <row r="466" ht="15.75" customHeight="1">
      <c r="A466" s="16"/>
      <c r="B466" s="16"/>
      <c r="C466" s="16"/>
      <c r="D466" s="16"/>
      <c r="E466" s="16"/>
      <c r="F466" s="16"/>
    </row>
    <row r="467" ht="15.75" customHeight="1">
      <c r="A467" s="16"/>
      <c r="B467" s="16"/>
      <c r="C467" s="16"/>
      <c r="D467" s="16"/>
      <c r="E467" s="16"/>
      <c r="F467" s="16"/>
    </row>
    <row r="468" ht="15.75" customHeight="1">
      <c r="A468" s="16"/>
      <c r="B468" s="16"/>
      <c r="C468" s="16"/>
      <c r="D468" s="16"/>
      <c r="E468" s="16"/>
      <c r="F468" s="16"/>
    </row>
    <row r="469" ht="15.75" customHeight="1">
      <c r="A469" s="16"/>
      <c r="B469" s="16"/>
      <c r="C469" s="16"/>
      <c r="D469" s="16"/>
      <c r="E469" s="16"/>
      <c r="F469" s="16"/>
    </row>
    <row r="470" ht="15.75" customHeight="1">
      <c r="A470" s="16"/>
      <c r="B470" s="16"/>
      <c r="C470" s="16"/>
      <c r="D470" s="16"/>
      <c r="E470" s="16"/>
      <c r="F470" s="16"/>
    </row>
    <row r="471" ht="15.75" customHeight="1">
      <c r="A471" s="16"/>
      <c r="B471" s="16"/>
      <c r="C471" s="16"/>
      <c r="D471" s="16"/>
      <c r="E471" s="16"/>
      <c r="F471" s="16"/>
    </row>
    <row r="472" ht="15.75" customHeight="1">
      <c r="A472" s="16"/>
      <c r="B472" s="16"/>
      <c r="C472" s="16"/>
      <c r="D472" s="16"/>
      <c r="E472" s="16"/>
      <c r="F472" s="16"/>
    </row>
    <row r="473" ht="15.75" customHeight="1">
      <c r="A473" s="16"/>
      <c r="B473" s="16"/>
      <c r="C473" s="16"/>
      <c r="D473" s="16"/>
      <c r="E473" s="16"/>
      <c r="F473" s="16"/>
    </row>
    <row r="474" ht="15.75" customHeight="1">
      <c r="A474" s="16"/>
      <c r="B474" s="16"/>
      <c r="C474" s="16"/>
      <c r="D474" s="16"/>
      <c r="E474" s="16"/>
      <c r="F474" s="16"/>
    </row>
    <row r="475" ht="15.75" customHeight="1">
      <c r="A475" s="16"/>
      <c r="B475" s="16"/>
      <c r="C475" s="16"/>
      <c r="D475" s="16"/>
      <c r="E475" s="16"/>
      <c r="F475" s="16"/>
    </row>
    <row r="476" ht="15.75" customHeight="1">
      <c r="A476" s="16"/>
      <c r="B476" s="16"/>
      <c r="C476" s="16"/>
      <c r="D476" s="16"/>
      <c r="E476" s="16"/>
      <c r="F476" s="16"/>
    </row>
    <row r="477" ht="15.75" customHeight="1">
      <c r="A477" s="16"/>
      <c r="B477" s="16"/>
      <c r="C477" s="16"/>
      <c r="D477" s="16"/>
      <c r="E477" s="16"/>
      <c r="F477" s="16"/>
    </row>
    <row r="478" ht="15.75" customHeight="1">
      <c r="A478" s="16"/>
      <c r="B478" s="16"/>
      <c r="C478" s="16"/>
      <c r="D478" s="16"/>
      <c r="E478" s="16"/>
      <c r="F478" s="16"/>
    </row>
    <row r="479" ht="15.75" customHeight="1">
      <c r="A479" s="16"/>
      <c r="B479" s="16"/>
      <c r="C479" s="16"/>
      <c r="D479" s="16"/>
      <c r="E479" s="16"/>
      <c r="F479" s="16"/>
    </row>
    <row r="480" ht="15.75" customHeight="1">
      <c r="A480" s="16"/>
      <c r="B480" s="16"/>
      <c r="C480" s="16"/>
      <c r="D480" s="16"/>
      <c r="E480" s="16"/>
      <c r="F480" s="16"/>
    </row>
    <row r="481" ht="15.75" customHeight="1">
      <c r="A481" s="16"/>
      <c r="B481" s="16"/>
      <c r="C481" s="16"/>
      <c r="D481" s="16"/>
      <c r="E481" s="16"/>
      <c r="F481" s="16"/>
    </row>
    <row r="482" ht="15.75" customHeight="1">
      <c r="A482" s="16"/>
      <c r="B482" s="16"/>
      <c r="C482" s="16"/>
      <c r="D482" s="16"/>
      <c r="E482" s="16"/>
      <c r="F482" s="16"/>
    </row>
    <row r="483" ht="15.75" customHeight="1">
      <c r="A483" s="16"/>
      <c r="B483" s="16"/>
      <c r="C483" s="16"/>
      <c r="D483" s="16"/>
      <c r="E483" s="16"/>
      <c r="F483" s="16"/>
    </row>
    <row r="484" ht="15.75" customHeight="1">
      <c r="A484" s="16"/>
      <c r="B484" s="16"/>
      <c r="C484" s="16"/>
      <c r="D484" s="16"/>
      <c r="E484" s="16"/>
      <c r="F484" s="16"/>
    </row>
    <row r="485" ht="15.75" customHeight="1">
      <c r="A485" s="16"/>
      <c r="B485" s="16"/>
      <c r="C485" s="16"/>
      <c r="D485" s="16"/>
      <c r="E485" s="16"/>
      <c r="F485" s="16"/>
    </row>
    <row r="486" ht="15.75" customHeight="1">
      <c r="A486" s="16"/>
      <c r="B486" s="16"/>
      <c r="C486" s="16"/>
      <c r="D486" s="16"/>
      <c r="E486" s="16"/>
      <c r="F486" s="16"/>
    </row>
    <row r="487" ht="15.75" customHeight="1">
      <c r="A487" s="16"/>
      <c r="B487" s="16"/>
      <c r="C487" s="16"/>
      <c r="D487" s="16"/>
      <c r="E487" s="16"/>
      <c r="F487" s="16"/>
    </row>
    <row r="488" ht="15.75" customHeight="1">
      <c r="A488" s="16"/>
      <c r="B488" s="16"/>
      <c r="C488" s="16"/>
      <c r="D488" s="16"/>
      <c r="E488" s="16"/>
      <c r="F488" s="16"/>
    </row>
    <row r="489" ht="15.75" customHeight="1">
      <c r="A489" s="16"/>
      <c r="B489" s="16"/>
      <c r="C489" s="16"/>
      <c r="D489" s="16"/>
      <c r="E489" s="16"/>
      <c r="F489" s="16"/>
    </row>
    <row r="490" ht="15.75" customHeight="1">
      <c r="A490" s="16"/>
      <c r="B490" s="16"/>
      <c r="C490" s="16"/>
      <c r="D490" s="16"/>
      <c r="E490" s="16"/>
      <c r="F490" s="16"/>
    </row>
    <row r="491" ht="15.75" customHeight="1">
      <c r="A491" s="16"/>
      <c r="B491" s="16"/>
      <c r="C491" s="16"/>
      <c r="D491" s="16"/>
      <c r="E491" s="16"/>
      <c r="F491" s="16"/>
    </row>
    <row r="492" ht="15.75" customHeight="1">
      <c r="A492" s="16"/>
      <c r="B492" s="16"/>
      <c r="C492" s="16"/>
      <c r="D492" s="16"/>
      <c r="E492" s="16"/>
      <c r="F492" s="16"/>
    </row>
    <row r="493" ht="15.75" customHeight="1">
      <c r="A493" s="16"/>
      <c r="B493" s="16"/>
      <c r="C493" s="16"/>
      <c r="D493" s="16"/>
      <c r="E493" s="16"/>
      <c r="F493" s="16"/>
    </row>
    <row r="494" ht="15.75" customHeight="1">
      <c r="A494" s="16"/>
      <c r="B494" s="16"/>
      <c r="C494" s="16"/>
      <c r="D494" s="16"/>
      <c r="E494" s="16"/>
      <c r="F494" s="16"/>
    </row>
    <row r="495" ht="15.75" customHeight="1">
      <c r="A495" s="16"/>
      <c r="B495" s="16"/>
      <c r="C495" s="16"/>
      <c r="D495" s="16"/>
      <c r="E495" s="16"/>
      <c r="F495" s="16"/>
    </row>
    <row r="496" ht="15.75" customHeight="1">
      <c r="A496" s="16"/>
      <c r="B496" s="16"/>
      <c r="C496" s="16"/>
      <c r="D496" s="16"/>
      <c r="E496" s="16"/>
      <c r="F496" s="16"/>
    </row>
    <row r="497" ht="15.75" customHeight="1">
      <c r="A497" s="16"/>
      <c r="B497" s="16"/>
      <c r="C497" s="16"/>
      <c r="D497" s="16"/>
      <c r="E497" s="16"/>
      <c r="F497" s="16"/>
    </row>
    <row r="498" ht="15.75" customHeight="1">
      <c r="A498" s="16"/>
      <c r="B498" s="16"/>
      <c r="C498" s="16"/>
      <c r="D498" s="16"/>
      <c r="E498" s="16"/>
      <c r="F498" s="16"/>
    </row>
    <row r="499" ht="15.75" customHeight="1">
      <c r="A499" s="16"/>
      <c r="B499" s="16"/>
      <c r="C499" s="16"/>
      <c r="D499" s="16"/>
      <c r="E499" s="16"/>
      <c r="F499" s="16"/>
    </row>
    <row r="500" ht="15.75" customHeight="1">
      <c r="A500" s="16"/>
      <c r="B500" s="16"/>
      <c r="C500" s="16"/>
      <c r="D500" s="16"/>
      <c r="E500" s="16"/>
      <c r="F500" s="16"/>
    </row>
    <row r="501" ht="15.75" customHeight="1">
      <c r="A501" s="16"/>
      <c r="B501" s="16"/>
      <c r="C501" s="16"/>
      <c r="D501" s="16"/>
      <c r="E501" s="16"/>
      <c r="F501" s="16"/>
    </row>
    <row r="502" ht="15.75" customHeight="1">
      <c r="A502" s="16"/>
      <c r="B502" s="16"/>
      <c r="C502" s="16"/>
      <c r="D502" s="16"/>
      <c r="E502" s="16"/>
      <c r="F502" s="16"/>
    </row>
    <row r="503" ht="15.75" customHeight="1">
      <c r="A503" s="16"/>
      <c r="B503" s="16"/>
      <c r="C503" s="16"/>
      <c r="D503" s="16"/>
      <c r="E503" s="16"/>
      <c r="F503" s="16"/>
    </row>
    <row r="504" ht="15.75" customHeight="1">
      <c r="A504" s="16"/>
      <c r="B504" s="16"/>
      <c r="C504" s="16"/>
      <c r="D504" s="16"/>
      <c r="E504" s="16"/>
      <c r="F504" s="16"/>
    </row>
    <row r="505" ht="15.75" customHeight="1">
      <c r="A505" s="16"/>
      <c r="B505" s="16"/>
      <c r="C505" s="16"/>
      <c r="D505" s="16"/>
      <c r="E505" s="16"/>
      <c r="F505" s="16"/>
    </row>
    <row r="506" ht="15.75" customHeight="1">
      <c r="A506" s="16"/>
      <c r="B506" s="16"/>
      <c r="C506" s="16"/>
      <c r="D506" s="16"/>
      <c r="E506" s="16"/>
      <c r="F506" s="16"/>
    </row>
    <row r="507" ht="15.75" customHeight="1">
      <c r="A507" s="16"/>
      <c r="B507" s="16"/>
      <c r="C507" s="16"/>
      <c r="D507" s="16"/>
      <c r="E507" s="16"/>
      <c r="F507" s="16"/>
    </row>
    <row r="508" ht="15.75" customHeight="1">
      <c r="A508" s="16"/>
      <c r="B508" s="16"/>
      <c r="C508" s="16"/>
      <c r="D508" s="16"/>
      <c r="E508" s="16"/>
      <c r="F508" s="16"/>
    </row>
    <row r="509" ht="15.75" customHeight="1">
      <c r="A509" s="16"/>
      <c r="B509" s="16"/>
      <c r="C509" s="16"/>
      <c r="D509" s="16"/>
      <c r="E509" s="16"/>
      <c r="F509" s="16"/>
    </row>
    <row r="510" ht="15.75" customHeight="1">
      <c r="A510" s="16"/>
      <c r="B510" s="16"/>
      <c r="C510" s="16"/>
      <c r="D510" s="16"/>
      <c r="E510" s="16"/>
      <c r="F510" s="16"/>
    </row>
    <row r="511" ht="15.75" customHeight="1">
      <c r="A511" s="16"/>
      <c r="B511" s="16"/>
      <c r="C511" s="16"/>
      <c r="D511" s="16"/>
      <c r="E511" s="16"/>
      <c r="F511" s="16"/>
    </row>
    <row r="512" ht="15.75" customHeight="1">
      <c r="A512" s="16"/>
      <c r="B512" s="16"/>
      <c r="C512" s="16"/>
      <c r="D512" s="16"/>
      <c r="E512" s="16"/>
      <c r="F512" s="16"/>
    </row>
    <row r="513" ht="15.75" customHeight="1">
      <c r="A513" s="16"/>
      <c r="B513" s="16"/>
      <c r="C513" s="16"/>
      <c r="D513" s="16"/>
      <c r="E513" s="16"/>
      <c r="F513" s="16"/>
    </row>
    <row r="514" ht="15.75" customHeight="1">
      <c r="A514" s="16"/>
      <c r="B514" s="16"/>
      <c r="C514" s="16"/>
      <c r="D514" s="16"/>
      <c r="E514" s="16"/>
      <c r="F514" s="16"/>
    </row>
    <row r="515" ht="15.75" customHeight="1">
      <c r="A515" s="16"/>
      <c r="B515" s="16"/>
      <c r="C515" s="16"/>
      <c r="D515" s="16"/>
      <c r="E515" s="16"/>
      <c r="F515" s="16"/>
    </row>
    <row r="516" ht="15.75" customHeight="1">
      <c r="A516" s="16"/>
      <c r="B516" s="16"/>
      <c r="C516" s="16"/>
      <c r="D516" s="16"/>
      <c r="E516" s="16"/>
      <c r="F516" s="16"/>
    </row>
    <row r="517" ht="15.75" customHeight="1">
      <c r="A517" s="16"/>
      <c r="B517" s="16"/>
      <c r="C517" s="16"/>
      <c r="D517" s="16"/>
      <c r="E517" s="16"/>
      <c r="F517" s="16"/>
    </row>
    <row r="518" ht="15.75" customHeight="1">
      <c r="A518" s="16"/>
      <c r="B518" s="16"/>
      <c r="C518" s="16"/>
      <c r="D518" s="16"/>
      <c r="E518" s="16"/>
      <c r="F518" s="16"/>
    </row>
    <row r="519" ht="15.75" customHeight="1">
      <c r="A519" s="16"/>
      <c r="B519" s="16"/>
      <c r="C519" s="16"/>
      <c r="D519" s="16"/>
      <c r="E519" s="16"/>
      <c r="F519" s="16"/>
    </row>
    <row r="520" ht="15.75" customHeight="1">
      <c r="A520" s="16"/>
      <c r="B520" s="16"/>
      <c r="C520" s="16"/>
      <c r="D520" s="16"/>
      <c r="E520" s="16"/>
      <c r="F520" s="16"/>
    </row>
    <row r="521" ht="15.75" customHeight="1">
      <c r="A521" s="16"/>
      <c r="B521" s="16"/>
      <c r="C521" s="16"/>
      <c r="D521" s="16"/>
      <c r="E521" s="16"/>
      <c r="F521" s="16"/>
    </row>
    <row r="522" ht="15.75" customHeight="1">
      <c r="A522" s="16"/>
      <c r="B522" s="16"/>
      <c r="C522" s="16"/>
      <c r="D522" s="16"/>
      <c r="E522" s="16"/>
      <c r="F522" s="16"/>
    </row>
    <row r="523" ht="15.75" customHeight="1">
      <c r="A523" s="16"/>
      <c r="B523" s="16"/>
      <c r="C523" s="16"/>
      <c r="D523" s="16"/>
      <c r="E523" s="16"/>
      <c r="F523" s="16"/>
    </row>
    <row r="524" ht="15.75" customHeight="1">
      <c r="A524" s="16"/>
      <c r="B524" s="16"/>
      <c r="C524" s="16"/>
      <c r="D524" s="16"/>
      <c r="E524" s="16"/>
      <c r="F524" s="16"/>
    </row>
    <row r="525" ht="15.75" customHeight="1">
      <c r="A525" s="16"/>
      <c r="B525" s="16"/>
      <c r="C525" s="16"/>
      <c r="D525" s="16"/>
      <c r="E525" s="16"/>
      <c r="F525" s="16"/>
    </row>
    <row r="526" ht="15.75" customHeight="1">
      <c r="A526" s="16"/>
      <c r="B526" s="16"/>
      <c r="C526" s="16"/>
      <c r="D526" s="16"/>
      <c r="E526" s="16"/>
      <c r="F526" s="16"/>
    </row>
    <row r="527" ht="15.75" customHeight="1">
      <c r="A527" s="16"/>
      <c r="B527" s="16"/>
      <c r="C527" s="16"/>
      <c r="D527" s="16"/>
      <c r="E527" s="16"/>
      <c r="F527" s="16"/>
    </row>
    <row r="528" ht="15.75" customHeight="1">
      <c r="A528" s="16"/>
      <c r="B528" s="16"/>
      <c r="C528" s="16"/>
      <c r="D528" s="16"/>
      <c r="E528" s="16"/>
      <c r="F528" s="16"/>
    </row>
    <row r="529" ht="15.75" customHeight="1">
      <c r="A529" s="16"/>
      <c r="B529" s="16"/>
      <c r="C529" s="16"/>
      <c r="D529" s="16"/>
      <c r="E529" s="16"/>
      <c r="F529" s="16"/>
    </row>
    <row r="530" ht="15.75" customHeight="1">
      <c r="A530" s="16"/>
      <c r="B530" s="16"/>
      <c r="C530" s="16"/>
      <c r="D530" s="16"/>
      <c r="E530" s="16"/>
      <c r="F530" s="16"/>
    </row>
    <row r="531" ht="15.75" customHeight="1">
      <c r="A531" s="16"/>
      <c r="B531" s="16"/>
      <c r="C531" s="16"/>
      <c r="D531" s="16"/>
      <c r="E531" s="16"/>
      <c r="F531" s="16"/>
    </row>
    <row r="532" ht="15.75" customHeight="1">
      <c r="A532" s="16"/>
      <c r="B532" s="16"/>
      <c r="C532" s="16"/>
      <c r="D532" s="16"/>
      <c r="E532" s="16"/>
      <c r="F532" s="16"/>
    </row>
    <row r="533" ht="15.75" customHeight="1">
      <c r="A533" s="16"/>
      <c r="B533" s="16"/>
      <c r="C533" s="16"/>
      <c r="D533" s="16"/>
      <c r="E533" s="16"/>
      <c r="F533" s="16"/>
    </row>
    <row r="534" ht="15.75" customHeight="1">
      <c r="A534" s="16"/>
      <c r="B534" s="16"/>
      <c r="C534" s="16"/>
      <c r="D534" s="16"/>
      <c r="E534" s="16"/>
      <c r="F534" s="16"/>
    </row>
    <row r="535" ht="15.75" customHeight="1">
      <c r="A535" s="16"/>
      <c r="B535" s="16"/>
      <c r="C535" s="16"/>
      <c r="D535" s="16"/>
      <c r="E535" s="16"/>
      <c r="F535" s="16"/>
    </row>
    <row r="536" ht="15.75" customHeight="1">
      <c r="A536" s="16"/>
      <c r="B536" s="16"/>
      <c r="C536" s="16"/>
      <c r="D536" s="16"/>
      <c r="E536" s="16"/>
      <c r="F536" s="16"/>
    </row>
    <row r="537" ht="15.75" customHeight="1">
      <c r="A537" s="16"/>
      <c r="B537" s="16"/>
      <c r="C537" s="16"/>
      <c r="D537" s="16"/>
      <c r="E537" s="16"/>
      <c r="F537" s="16"/>
    </row>
    <row r="538" ht="15.75" customHeight="1">
      <c r="A538" s="16"/>
      <c r="B538" s="16"/>
      <c r="C538" s="16"/>
      <c r="D538" s="16"/>
      <c r="E538" s="16"/>
      <c r="F538" s="16"/>
    </row>
    <row r="539" ht="15.75" customHeight="1">
      <c r="A539" s="16"/>
      <c r="B539" s="16"/>
      <c r="C539" s="16"/>
      <c r="D539" s="16"/>
      <c r="E539" s="16"/>
      <c r="F539" s="16"/>
    </row>
    <row r="540" ht="15.75" customHeight="1">
      <c r="A540" s="16"/>
      <c r="B540" s="16"/>
      <c r="C540" s="16"/>
      <c r="D540" s="16"/>
      <c r="E540" s="16"/>
      <c r="F540" s="16"/>
    </row>
    <row r="541" ht="15.75" customHeight="1">
      <c r="A541" s="16"/>
      <c r="B541" s="16"/>
      <c r="C541" s="16"/>
      <c r="D541" s="16"/>
      <c r="E541" s="16"/>
      <c r="F541" s="16"/>
    </row>
    <row r="542" ht="15.75" customHeight="1">
      <c r="A542" s="16"/>
      <c r="B542" s="16"/>
      <c r="C542" s="16"/>
      <c r="D542" s="16"/>
      <c r="E542" s="16"/>
      <c r="F542" s="16"/>
    </row>
    <row r="543" ht="15.75" customHeight="1">
      <c r="A543" s="16"/>
      <c r="B543" s="16"/>
      <c r="C543" s="16"/>
      <c r="D543" s="16"/>
      <c r="E543" s="16"/>
      <c r="F543" s="16"/>
    </row>
    <row r="544" ht="15.75" customHeight="1">
      <c r="A544" s="16"/>
      <c r="B544" s="16"/>
      <c r="C544" s="16"/>
      <c r="D544" s="16"/>
      <c r="E544" s="16"/>
      <c r="F544" s="16"/>
    </row>
    <row r="545" ht="15.75" customHeight="1">
      <c r="A545" s="16"/>
      <c r="B545" s="16"/>
      <c r="C545" s="16"/>
      <c r="D545" s="16"/>
      <c r="E545" s="16"/>
      <c r="F545" s="16"/>
    </row>
    <row r="546" ht="15.75" customHeight="1">
      <c r="A546" s="16"/>
      <c r="B546" s="16"/>
      <c r="C546" s="16"/>
      <c r="D546" s="16"/>
      <c r="E546" s="16"/>
      <c r="F546" s="16"/>
    </row>
    <row r="547" ht="15.75" customHeight="1">
      <c r="A547" s="16"/>
      <c r="B547" s="16"/>
      <c r="C547" s="16"/>
      <c r="D547" s="16"/>
      <c r="E547" s="16"/>
      <c r="F547" s="16"/>
    </row>
    <row r="548" ht="15.75" customHeight="1">
      <c r="A548" s="16"/>
      <c r="B548" s="16"/>
      <c r="C548" s="16"/>
      <c r="D548" s="16"/>
      <c r="E548" s="16"/>
      <c r="F548" s="16"/>
    </row>
    <row r="549" ht="15.75" customHeight="1">
      <c r="A549" s="16"/>
      <c r="B549" s="16"/>
      <c r="C549" s="16"/>
      <c r="D549" s="16"/>
      <c r="E549" s="16"/>
      <c r="F549" s="16"/>
    </row>
    <row r="550" ht="15.75" customHeight="1">
      <c r="A550" s="16"/>
      <c r="B550" s="16"/>
      <c r="C550" s="16"/>
      <c r="D550" s="16"/>
      <c r="E550" s="16"/>
      <c r="F550" s="16"/>
    </row>
    <row r="551" ht="15.75" customHeight="1">
      <c r="A551" s="16"/>
      <c r="B551" s="16"/>
      <c r="C551" s="16"/>
      <c r="D551" s="16"/>
      <c r="E551" s="16"/>
      <c r="F551" s="16"/>
    </row>
    <row r="552" ht="15.75" customHeight="1">
      <c r="A552" s="16"/>
      <c r="B552" s="16"/>
      <c r="C552" s="16"/>
      <c r="D552" s="16"/>
      <c r="E552" s="16"/>
      <c r="F552" s="16"/>
    </row>
    <row r="553" ht="15.75" customHeight="1">
      <c r="A553" s="16"/>
      <c r="B553" s="16"/>
      <c r="C553" s="16"/>
      <c r="D553" s="16"/>
      <c r="E553" s="16"/>
      <c r="F553" s="16"/>
    </row>
    <row r="554" ht="15.75" customHeight="1">
      <c r="A554" s="16"/>
      <c r="B554" s="16"/>
      <c r="C554" s="16"/>
      <c r="D554" s="16"/>
      <c r="E554" s="16"/>
      <c r="F554" s="16"/>
    </row>
    <row r="555" ht="15.75" customHeight="1">
      <c r="A555" s="16"/>
      <c r="B555" s="16"/>
      <c r="C555" s="16"/>
      <c r="D555" s="16"/>
      <c r="E555" s="16"/>
      <c r="F555" s="16"/>
    </row>
    <row r="556" ht="15.75" customHeight="1">
      <c r="A556" s="16"/>
      <c r="B556" s="16"/>
      <c r="C556" s="16"/>
      <c r="D556" s="16"/>
      <c r="E556" s="16"/>
      <c r="F556" s="16"/>
    </row>
    <row r="557" ht="15.75" customHeight="1">
      <c r="A557" s="16"/>
      <c r="B557" s="16"/>
      <c r="C557" s="16"/>
      <c r="D557" s="16"/>
      <c r="E557" s="16"/>
      <c r="F557" s="16"/>
    </row>
    <row r="558" ht="15.75" customHeight="1">
      <c r="A558" s="16"/>
      <c r="B558" s="16"/>
      <c r="C558" s="16"/>
      <c r="D558" s="16"/>
      <c r="E558" s="16"/>
      <c r="F558" s="16"/>
    </row>
    <row r="559" ht="15.75" customHeight="1">
      <c r="A559" s="16"/>
      <c r="B559" s="16"/>
      <c r="C559" s="16"/>
      <c r="D559" s="16"/>
      <c r="E559" s="16"/>
      <c r="F559" s="16"/>
    </row>
    <row r="560" ht="15.75" customHeight="1">
      <c r="A560" s="16"/>
      <c r="B560" s="16"/>
      <c r="C560" s="16"/>
      <c r="D560" s="16"/>
      <c r="E560" s="16"/>
      <c r="F560" s="16"/>
    </row>
    <row r="561" ht="15.75" customHeight="1">
      <c r="A561" s="16"/>
      <c r="B561" s="16"/>
      <c r="C561" s="16"/>
      <c r="D561" s="16"/>
      <c r="E561" s="16"/>
      <c r="F561" s="16"/>
    </row>
    <row r="562" ht="15.75" customHeight="1">
      <c r="A562" s="16"/>
      <c r="B562" s="16"/>
      <c r="C562" s="16"/>
      <c r="D562" s="16"/>
      <c r="E562" s="16"/>
      <c r="F562" s="16"/>
    </row>
    <row r="563" ht="15.75" customHeight="1">
      <c r="A563" s="16"/>
      <c r="B563" s="16"/>
      <c r="C563" s="16"/>
      <c r="D563" s="16"/>
      <c r="E563" s="16"/>
      <c r="F563" s="16"/>
    </row>
    <row r="564" ht="15.75" customHeight="1">
      <c r="A564" s="16"/>
      <c r="B564" s="16"/>
      <c r="C564" s="16"/>
      <c r="D564" s="16"/>
      <c r="E564" s="16"/>
      <c r="F564" s="16"/>
    </row>
    <row r="565" ht="15.75" customHeight="1">
      <c r="A565" s="16"/>
      <c r="B565" s="16"/>
      <c r="C565" s="16"/>
      <c r="D565" s="16"/>
      <c r="E565" s="16"/>
      <c r="F565" s="16"/>
    </row>
    <row r="566" ht="15.75" customHeight="1">
      <c r="A566" s="16"/>
      <c r="B566" s="16"/>
      <c r="C566" s="16"/>
      <c r="D566" s="16"/>
      <c r="E566" s="16"/>
      <c r="F566" s="16"/>
    </row>
    <row r="567" ht="15.75" customHeight="1">
      <c r="A567" s="16"/>
      <c r="B567" s="16"/>
      <c r="C567" s="16"/>
      <c r="D567" s="16"/>
      <c r="E567" s="16"/>
      <c r="F567" s="16"/>
    </row>
    <row r="568" ht="15.75" customHeight="1">
      <c r="A568" s="16"/>
      <c r="B568" s="16"/>
      <c r="C568" s="16"/>
      <c r="D568" s="16"/>
      <c r="E568" s="16"/>
      <c r="F568" s="16"/>
    </row>
    <row r="569" ht="15.75" customHeight="1">
      <c r="A569" s="16"/>
      <c r="B569" s="16"/>
      <c r="C569" s="16"/>
      <c r="D569" s="16"/>
      <c r="E569" s="16"/>
      <c r="F569" s="16"/>
    </row>
    <row r="570" ht="15.75" customHeight="1">
      <c r="A570" s="16"/>
      <c r="B570" s="16"/>
      <c r="C570" s="16"/>
      <c r="D570" s="16"/>
      <c r="E570" s="16"/>
      <c r="F570" s="16"/>
    </row>
    <row r="571" ht="15.75" customHeight="1">
      <c r="A571" s="16"/>
      <c r="B571" s="16"/>
      <c r="C571" s="16"/>
      <c r="D571" s="16"/>
      <c r="E571" s="16"/>
      <c r="F571" s="16"/>
    </row>
    <row r="572" ht="15.75" customHeight="1">
      <c r="A572" s="16"/>
      <c r="B572" s="16"/>
      <c r="C572" s="16"/>
      <c r="D572" s="16"/>
      <c r="E572" s="16"/>
      <c r="F572" s="16"/>
    </row>
    <row r="573" ht="15.75" customHeight="1">
      <c r="A573" s="16"/>
      <c r="B573" s="16"/>
      <c r="C573" s="16"/>
      <c r="D573" s="16"/>
      <c r="E573" s="16"/>
      <c r="F573" s="16"/>
    </row>
    <row r="574" ht="15.75" customHeight="1">
      <c r="A574" s="16"/>
      <c r="B574" s="16"/>
      <c r="C574" s="16"/>
      <c r="D574" s="16"/>
      <c r="E574" s="16"/>
      <c r="F574" s="16"/>
    </row>
    <row r="575" ht="15.75" customHeight="1">
      <c r="A575" s="16"/>
      <c r="B575" s="16"/>
      <c r="C575" s="16"/>
      <c r="D575" s="16"/>
      <c r="E575" s="16"/>
      <c r="F575" s="16"/>
    </row>
    <row r="576" ht="15.75" customHeight="1">
      <c r="A576" s="16"/>
      <c r="B576" s="16"/>
      <c r="C576" s="16"/>
      <c r="D576" s="16"/>
      <c r="E576" s="16"/>
      <c r="F576" s="16"/>
    </row>
    <row r="577" ht="15.75" customHeight="1">
      <c r="A577" s="16"/>
      <c r="B577" s="16"/>
      <c r="C577" s="16"/>
      <c r="D577" s="16"/>
      <c r="E577" s="16"/>
      <c r="F577" s="16"/>
    </row>
    <row r="578" ht="15.75" customHeight="1">
      <c r="A578" s="16"/>
      <c r="B578" s="16"/>
      <c r="C578" s="16"/>
      <c r="D578" s="16"/>
      <c r="E578" s="16"/>
      <c r="F578" s="16"/>
    </row>
    <row r="579" ht="15.75" customHeight="1">
      <c r="A579" s="16"/>
      <c r="B579" s="16"/>
      <c r="C579" s="16"/>
      <c r="D579" s="16"/>
      <c r="E579" s="16"/>
      <c r="F579" s="16"/>
    </row>
    <row r="580" ht="15.75" customHeight="1">
      <c r="A580" s="16"/>
      <c r="B580" s="16"/>
      <c r="C580" s="16"/>
      <c r="D580" s="16"/>
      <c r="E580" s="16"/>
      <c r="F580" s="16"/>
    </row>
    <row r="581" ht="15.75" customHeight="1">
      <c r="A581" s="16"/>
      <c r="B581" s="16"/>
      <c r="C581" s="16"/>
      <c r="D581" s="16"/>
      <c r="E581" s="16"/>
      <c r="F581" s="16"/>
    </row>
    <row r="582" ht="15.75" customHeight="1">
      <c r="A582" s="16"/>
      <c r="B582" s="16"/>
      <c r="C582" s="16"/>
      <c r="D582" s="16"/>
      <c r="E582" s="16"/>
      <c r="F582" s="16"/>
    </row>
    <row r="583" ht="15.75" customHeight="1">
      <c r="A583" s="16"/>
      <c r="B583" s="16"/>
      <c r="C583" s="16"/>
      <c r="D583" s="16"/>
      <c r="E583" s="16"/>
      <c r="F583" s="16"/>
    </row>
    <row r="584" ht="15.75" customHeight="1">
      <c r="A584" s="16"/>
      <c r="B584" s="16"/>
      <c r="C584" s="16"/>
      <c r="D584" s="16"/>
      <c r="E584" s="16"/>
      <c r="F584" s="16"/>
    </row>
    <row r="585" ht="15.75" customHeight="1">
      <c r="A585" s="16"/>
      <c r="B585" s="16"/>
      <c r="C585" s="16"/>
      <c r="D585" s="16"/>
      <c r="E585" s="16"/>
      <c r="F585" s="16"/>
    </row>
    <row r="586" ht="15.75" customHeight="1">
      <c r="A586" s="16"/>
      <c r="B586" s="16"/>
      <c r="C586" s="16"/>
      <c r="D586" s="16"/>
      <c r="E586" s="16"/>
      <c r="F586" s="16"/>
    </row>
    <row r="587" ht="15.75" customHeight="1">
      <c r="A587" s="16"/>
      <c r="B587" s="16"/>
      <c r="C587" s="16"/>
      <c r="D587" s="16"/>
      <c r="E587" s="16"/>
      <c r="F587" s="16"/>
    </row>
    <row r="588" ht="15.75" customHeight="1">
      <c r="A588" s="16"/>
      <c r="B588" s="16"/>
      <c r="C588" s="16"/>
      <c r="D588" s="16"/>
      <c r="E588" s="16"/>
      <c r="F588" s="16"/>
    </row>
    <row r="589" ht="15.75" customHeight="1">
      <c r="A589" s="16"/>
      <c r="B589" s="16"/>
      <c r="C589" s="16"/>
      <c r="D589" s="16"/>
      <c r="E589" s="16"/>
      <c r="F589" s="16"/>
    </row>
    <row r="590" ht="15.75" customHeight="1">
      <c r="A590" s="16"/>
      <c r="B590" s="16"/>
      <c r="C590" s="16"/>
      <c r="D590" s="16"/>
      <c r="E590" s="16"/>
      <c r="F590" s="16"/>
    </row>
    <row r="591" ht="15.75" customHeight="1">
      <c r="A591" s="16"/>
      <c r="B591" s="16"/>
      <c r="C591" s="16"/>
      <c r="D591" s="16"/>
      <c r="E591" s="16"/>
      <c r="F591" s="16"/>
    </row>
    <row r="592" ht="15.75" customHeight="1">
      <c r="A592" s="16"/>
      <c r="B592" s="16"/>
      <c r="C592" s="16"/>
      <c r="D592" s="16"/>
      <c r="E592" s="16"/>
      <c r="F592" s="16"/>
    </row>
    <row r="593" ht="15.75" customHeight="1">
      <c r="A593" s="16"/>
      <c r="B593" s="16"/>
      <c r="C593" s="16"/>
      <c r="D593" s="16"/>
      <c r="E593" s="16"/>
      <c r="F593" s="16"/>
    </row>
    <row r="594" ht="15.75" customHeight="1">
      <c r="A594" s="16"/>
      <c r="B594" s="16"/>
      <c r="C594" s="16"/>
      <c r="D594" s="16"/>
      <c r="E594" s="16"/>
      <c r="F594" s="16"/>
    </row>
    <row r="595" ht="15.75" customHeight="1">
      <c r="A595" s="16"/>
      <c r="B595" s="16"/>
      <c r="C595" s="16"/>
      <c r="D595" s="16"/>
      <c r="E595" s="16"/>
      <c r="F595" s="16"/>
    </row>
    <row r="596" ht="15.75" customHeight="1">
      <c r="A596" s="16"/>
      <c r="B596" s="16"/>
      <c r="C596" s="16"/>
      <c r="D596" s="16"/>
      <c r="E596" s="16"/>
      <c r="F596" s="16"/>
    </row>
    <row r="597" ht="15.75" customHeight="1">
      <c r="A597" s="16"/>
      <c r="B597" s="16"/>
      <c r="C597" s="16"/>
      <c r="D597" s="16"/>
      <c r="E597" s="16"/>
      <c r="F597" s="16"/>
    </row>
    <row r="598" ht="15.75" customHeight="1">
      <c r="A598" s="16"/>
      <c r="B598" s="16"/>
      <c r="C598" s="16"/>
      <c r="D598" s="16"/>
      <c r="E598" s="16"/>
      <c r="F598" s="16"/>
    </row>
    <row r="599" ht="15.75" customHeight="1">
      <c r="A599" s="16"/>
      <c r="B599" s="16"/>
      <c r="C599" s="16"/>
      <c r="D599" s="16"/>
      <c r="E599" s="16"/>
      <c r="F599" s="16"/>
    </row>
    <row r="600" ht="15.75" customHeight="1">
      <c r="A600" s="16"/>
      <c r="B600" s="16"/>
      <c r="C600" s="16"/>
      <c r="D600" s="16"/>
      <c r="E600" s="16"/>
      <c r="F600" s="16"/>
    </row>
    <row r="601" ht="15.75" customHeight="1">
      <c r="A601" s="16"/>
      <c r="B601" s="16"/>
      <c r="C601" s="16"/>
      <c r="D601" s="16"/>
      <c r="E601" s="16"/>
      <c r="F601" s="16"/>
    </row>
    <row r="602" ht="15.75" customHeight="1">
      <c r="A602" s="16"/>
      <c r="B602" s="16"/>
      <c r="C602" s="16"/>
      <c r="D602" s="16"/>
      <c r="E602" s="16"/>
      <c r="F602" s="16"/>
    </row>
    <row r="603" ht="15.75" customHeight="1">
      <c r="A603" s="16"/>
      <c r="B603" s="16"/>
      <c r="C603" s="16"/>
      <c r="D603" s="16"/>
      <c r="E603" s="16"/>
      <c r="F603" s="16"/>
    </row>
    <row r="604" ht="15.75" customHeight="1">
      <c r="A604" s="16"/>
      <c r="B604" s="16"/>
      <c r="C604" s="16"/>
      <c r="D604" s="16"/>
      <c r="E604" s="16"/>
      <c r="F604" s="16"/>
    </row>
    <row r="605" ht="15.75" customHeight="1">
      <c r="A605" s="16"/>
      <c r="B605" s="16"/>
      <c r="C605" s="16"/>
      <c r="D605" s="16"/>
      <c r="E605" s="16"/>
      <c r="F605" s="16"/>
    </row>
    <row r="606" ht="15.75" customHeight="1">
      <c r="A606" s="16"/>
      <c r="B606" s="16"/>
      <c r="C606" s="16"/>
      <c r="D606" s="16"/>
      <c r="E606" s="16"/>
      <c r="F606" s="16"/>
    </row>
    <row r="607" ht="15.75" customHeight="1">
      <c r="A607" s="16"/>
      <c r="B607" s="16"/>
      <c r="C607" s="16"/>
      <c r="D607" s="16"/>
      <c r="E607" s="16"/>
      <c r="F607" s="16"/>
    </row>
    <row r="608" ht="15.75" customHeight="1">
      <c r="A608" s="16"/>
      <c r="B608" s="16"/>
      <c r="C608" s="16"/>
      <c r="D608" s="16"/>
      <c r="E608" s="16"/>
      <c r="F608" s="16"/>
    </row>
    <row r="609" ht="15.75" customHeight="1">
      <c r="A609" s="16"/>
      <c r="B609" s="16"/>
      <c r="C609" s="16"/>
      <c r="D609" s="16"/>
      <c r="E609" s="16"/>
      <c r="F609" s="16"/>
    </row>
    <row r="610" ht="15.75" customHeight="1">
      <c r="A610" s="16"/>
      <c r="B610" s="16"/>
      <c r="C610" s="16"/>
      <c r="D610" s="16"/>
      <c r="E610" s="16"/>
      <c r="F610" s="16"/>
    </row>
    <row r="611" ht="15.75" customHeight="1">
      <c r="A611" s="16"/>
      <c r="B611" s="16"/>
      <c r="C611" s="16"/>
      <c r="D611" s="16"/>
      <c r="E611" s="16"/>
      <c r="F611" s="16"/>
    </row>
    <row r="612" ht="15.75" customHeight="1">
      <c r="A612" s="16"/>
      <c r="B612" s="16"/>
      <c r="C612" s="16"/>
      <c r="D612" s="16"/>
      <c r="E612" s="16"/>
      <c r="F612" s="16"/>
    </row>
    <row r="613" ht="15.75" customHeight="1">
      <c r="A613" s="16"/>
      <c r="B613" s="16"/>
      <c r="C613" s="16"/>
      <c r="D613" s="16"/>
      <c r="E613" s="16"/>
      <c r="F613" s="16"/>
    </row>
    <row r="614" ht="15.75" customHeight="1">
      <c r="A614" s="16"/>
      <c r="B614" s="16"/>
      <c r="C614" s="16"/>
      <c r="D614" s="16"/>
      <c r="E614" s="16"/>
      <c r="F614" s="16"/>
    </row>
    <row r="615" ht="15.75" customHeight="1">
      <c r="A615" s="16"/>
      <c r="B615" s="16"/>
      <c r="C615" s="16"/>
      <c r="D615" s="16"/>
      <c r="E615" s="16"/>
      <c r="F615" s="16"/>
    </row>
    <row r="616" ht="15.75" customHeight="1">
      <c r="A616" s="16"/>
      <c r="B616" s="16"/>
      <c r="C616" s="16"/>
      <c r="D616" s="16"/>
      <c r="E616" s="16"/>
      <c r="F616" s="16"/>
    </row>
    <row r="617" ht="15.75" customHeight="1">
      <c r="A617" s="16"/>
      <c r="B617" s="16"/>
      <c r="C617" s="16"/>
      <c r="D617" s="16"/>
      <c r="E617" s="16"/>
      <c r="F617" s="16"/>
    </row>
    <row r="618" ht="15.75" customHeight="1">
      <c r="A618" s="16"/>
      <c r="B618" s="16"/>
      <c r="C618" s="16"/>
      <c r="D618" s="16"/>
      <c r="E618" s="16"/>
      <c r="F618" s="16"/>
    </row>
    <row r="619" ht="15.75" customHeight="1">
      <c r="A619" s="16"/>
      <c r="B619" s="16"/>
      <c r="C619" s="16"/>
      <c r="D619" s="16"/>
      <c r="E619" s="16"/>
      <c r="F619" s="16"/>
    </row>
    <row r="620" ht="15.75" customHeight="1">
      <c r="A620" s="16"/>
      <c r="B620" s="16"/>
      <c r="C620" s="16"/>
      <c r="D620" s="16"/>
      <c r="E620" s="16"/>
      <c r="F620" s="16"/>
    </row>
    <row r="621" ht="15.75" customHeight="1">
      <c r="A621" s="16"/>
      <c r="B621" s="16"/>
      <c r="C621" s="16"/>
      <c r="D621" s="16"/>
      <c r="E621" s="16"/>
      <c r="F621" s="16"/>
    </row>
    <row r="622" ht="15.75" customHeight="1">
      <c r="A622" s="16"/>
      <c r="B622" s="16"/>
      <c r="C622" s="16"/>
      <c r="D622" s="16"/>
      <c r="E622" s="16"/>
      <c r="F622" s="16"/>
    </row>
    <row r="623" ht="15.75" customHeight="1">
      <c r="A623" s="16"/>
      <c r="B623" s="16"/>
      <c r="C623" s="16"/>
      <c r="D623" s="16"/>
      <c r="E623" s="16"/>
      <c r="F623" s="16"/>
    </row>
    <row r="624" ht="15.75" customHeight="1">
      <c r="A624" s="16"/>
      <c r="B624" s="16"/>
      <c r="C624" s="16"/>
      <c r="D624" s="16"/>
      <c r="E624" s="16"/>
      <c r="F624" s="16"/>
    </row>
    <row r="625" ht="15.75" customHeight="1">
      <c r="A625" s="16"/>
      <c r="B625" s="16"/>
      <c r="C625" s="16"/>
      <c r="D625" s="16"/>
      <c r="E625" s="16"/>
      <c r="F625" s="16"/>
    </row>
    <row r="626" ht="15.75" customHeight="1">
      <c r="A626" s="16"/>
      <c r="B626" s="16"/>
      <c r="C626" s="16"/>
      <c r="D626" s="16"/>
      <c r="E626" s="16"/>
      <c r="F626" s="16"/>
    </row>
    <row r="627" ht="15.75" customHeight="1">
      <c r="A627" s="16"/>
      <c r="B627" s="16"/>
      <c r="C627" s="16"/>
      <c r="D627" s="16"/>
      <c r="E627" s="16"/>
      <c r="F627" s="16"/>
    </row>
    <row r="628" ht="15.75" customHeight="1">
      <c r="A628" s="16"/>
      <c r="B628" s="16"/>
      <c r="C628" s="16"/>
      <c r="D628" s="16"/>
      <c r="E628" s="16"/>
      <c r="F628" s="16"/>
    </row>
    <row r="629" ht="15.75" customHeight="1">
      <c r="A629" s="16"/>
      <c r="B629" s="16"/>
      <c r="C629" s="16"/>
      <c r="D629" s="16"/>
      <c r="E629" s="16"/>
      <c r="F629" s="16"/>
    </row>
    <row r="630" ht="15.75" customHeight="1">
      <c r="A630" s="16"/>
      <c r="B630" s="16"/>
      <c r="C630" s="16"/>
      <c r="D630" s="16"/>
      <c r="E630" s="16"/>
      <c r="F630" s="16"/>
    </row>
    <row r="631" ht="15.75" customHeight="1">
      <c r="A631" s="16"/>
      <c r="B631" s="16"/>
      <c r="C631" s="16"/>
      <c r="D631" s="16"/>
      <c r="E631" s="16"/>
      <c r="F631" s="16"/>
    </row>
    <row r="632" ht="15.75" customHeight="1">
      <c r="A632" s="16"/>
      <c r="B632" s="16"/>
      <c r="C632" s="16"/>
      <c r="D632" s="16"/>
      <c r="E632" s="16"/>
      <c r="F632" s="16"/>
    </row>
    <row r="633" ht="15.75" customHeight="1">
      <c r="A633" s="16"/>
      <c r="B633" s="16"/>
      <c r="C633" s="16"/>
      <c r="D633" s="16"/>
      <c r="E633" s="16"/>
      <c r="F633" s="16"/>
    </row>
    <row r="634" ht="15.75" customHeight="1">
      <c r="A634" s="16"/>
      <c r="B634" s="16"/>
      <c r="C634" s="16"/>
      <c r="D634" s="16"/>
      <c r="E634" s="16"/>
      <c r="F634" s="16"/>
    </row>
    <row r="635" ht="15.75" customHeight="1">
      <c r="A635" s="16"/>
      <c r="B635" s="16"/>
      <c r="C635" s="16"/>
      <c r="D635" s="16"/>
      <c r="E635" s="16"/>
      <c r="F635" s="16"/>
    </row>
    <row r="636" ht="15.75" customHeight="1">
      <c r="A636" s="16"/>
      <c r="B636" s="16"/>
      <c r="C636" s="16"/>
      <c r="D636" s="16"/>
      <c r="E636" s="16"/>
      <c r="F636" s="16"/>
    </row>
    <row r="637" ht="15.75" customHeight="1">
      <c r="A637" s="16"/>
      <c r="B637" s="16"/>
      <c r="C637" s="16"/>
      <c r="D637" s="16"/>
      <c r="E637" s="16"/>
      <c r="F637" s="16"/>
    </row>
    <row r="638" ht="15.75" customHeight="1">
      <c r="A638" s="16"/>
      <c r="B638" s="16"/>
      <c r="C638" s="16"/>
      <c r="D638" s="16"/>
      <c r="E638" s="16"/>
      <c r="F638" s="16"/>
    </row>
    <row r="639" ht="15.75" customHeight="1">
      <c r="A639" s="16"/>
      <c r="B639" s="16"/>
      <c r="C639" s="16"/>
      <c r="D639" s="16"/>
      <c r="E639" s="16"/>
      <c r="F639" s="16"/>
    </row>
    <row r="640" ht="15.75" customHeight="1">
      <c r="A640" s="16"/>
      <c r="B640" s="16"/>
      <c r="C640" s="16"/>
      <c r="D640" s="16"/>
      <c r="E640" s="16"/>
      <c r="F640" s="16"/>
    </row>
    <row r="641" ht="15.75" customHeight="1">
      <c r="A641" s="16"/>
      <c r="B641" s="16"/>
      <c r="C641" s="16"/>
      <c r="D641" s="16"/>
      <c r="E641" s="16"/>
      <c r="F641" s="16"/>
    </row>
    <row r="642" ht="15.75" customHeight="1">
      <c r="A642" s="16"/>
      <c r="B642" s="16"/>
      <c r="C642" s="16"/>
      <c r="D642" s="16"/>
      <c r="E642" s="16"/>
      <c r="F642" s="16"/>
    </row>
    <row r="643" ht="15.75" customHeight="1">
      <c r="A643" s="16"/>
      <c r="B643" s="16"/>
      <c r="C643" s="16"/>
      <c r="D643" s="16"/>
      <c r="E643" s="16"/>
      <c r="F643" s="16"/>
    </row>
    <row r="644" ht="15.75" customHeight="1">
      <c r="A644" s="16"/>
      <c r="B644" s="16"/>
      <c r="C644" s="16"/>
      <c r="D644" s="16"/>
      <c r="E644" s="16"/>
      <c r="F644" s="16"/>
    </row>
    <row r="645" ht="15.75" customHeight="1">
      <c r="A645" s="16"/>
      <c r="B645" s="16"/>
      <c r="C645" s="16"/>
      <c r="D645" s="16"/>
      <c r="E645" s="16"/>
      <c r="F645" s="16"/>
    </row>
    <row r="646" ht="15.75" customHeight="1">
      <c r="A646" s="16"/>
      <c r="B646" s="16"/>
      <c r="C646" s="16"/>
      <c r="D646" s="16"/>
      <c r="E646" s="16"/>
      <c r="F646" s="16"/>
    </row>
    <row r="647" ht="15.75" customHeight="1">
      <c r="A647" s="16"/>
      <c r="B647" s="16"/>
      <c r="C647" s="16"/>
      <c r="D647" s="16"/>
      <c r="E647" s="16"/>
      <c r="F647" s="16"/>
    </row>
    <row r="648" ht="15.75" customHeight="1">
      <c r="A648" s="16"/>
      <c r="B648" s="16"/>
      <c r="C648" s="16"/>
      <c r="D648" s="16"/>
      <c r="E648" s="16"/>
      <c r="F648" s="16"/>
    </row>
    <row r="649" ht="15.75" customHeight="1">
      <c r="A649" s="16"/>
      <c r="B649" s="16"/>
      <c r="C649" s="16"/>
      <c r="D649" s="16"/>
      <c r="E649" s="16"/>
      <c r="F649" s="16"/>
    </row>
    <row r="650" ht="15.75" customHeight="1">
      <c r="A650" s="16"/>
      <c r="B650" s="16"/>
      <c r="C650" s="16"/>
      <c r="D650" s="16"/>
      <c r="E650" s="16"/>
      <c r="F650" s="16"/>
    </row>
    <row r="651" ht="15.75" customHeight="1">
      <c r="A651" s="16"/>
      <c r="B651" s="16"/>
      <c r="C651" s="16"/>
      <c r="D651" s="16"/>
      <c r="E651" s="16"/>
      <c r="F651" s="16"/>
    </row>
    <row r="652" ht="15.75" customHeight="1">
      <c r="A652" s="16"/>
      <c r="B652" s="16"/>
      <c r="C652" s="16"/>
      <c r="D652" s="16"/>
      <c r="E652" s="16"/>
      <c r="F652" s="16"/>
    </row>
    <row r="653" ht="15.75" customHeight="1">
      <c r="A653" s="16"/>
      <c r="B653" s="16"/>
      <c r="C653" s="16"/>
      <c r="D653" s="16"/>
      <c r="E653" s="16"/>
      <c r="F653" s="16"/>
    </row>
    <row r="654" ht="15.75" customHeight="1">
      <c r="A654" s="16"/>
      <c r="B654" s="16"/>
      <c r="C654" s="16"/>
      <c r="D654" s="16"/>
      <c r="E654" s="16"/>
      <c r="F654" s="16"/>
    </row>
    <row r="655" ht="15.75" customHeight="1">
      <c r="A655" s="16"/>
      <c r="B655" s="16"/>
      <c r="C655" s="16"/>
      <c r="D655" s="16"/>
      <c r="E655" s="16"/>
      <c r="F655" s="16"/>
    </row>
    <row r="656" ht="15.75" customHeight="1">
      <c r="A656" s="16"/>
      <c r="B656" s="16"/>
      <c r="C656" s="16"/>
      <c r="D656" s="16"/>
      <c r="E656" s="16"/>
      <c r="F656" s="16"/>
    </row>
    <row r="657" ht="15.75" customHeight="1">
      <c r="A657" s="16"/>
      <c r="B657" s="16"/>
      <c r="C657" s="16"/>
      <c r="D657" s="16"/>
      <c r="E657" s="16"/>
      <c r="F657" s="16"/>
    </row>
    <row r="658" ht="15.75" customHeight="1">
      <c r="A658" s="16"/>
      <c r="B658" s="16"/>
      <c r="C658" s="16"/>
      <c r="D658" s="16"/>
      <c r="E658" s="16"/>
      <c r="F658" s="16"/>
    </row>
    <row r="659" ht="15.75" customHeight="1">
      <c r="A659" s="16"/>
      <c r="B659" s="16"/>
      <c r="C659" s="16"/>
      <c r="D659" s="16"/>
      <c r="E659" s="16"/>
      <c r="F659" s="16"/>
    </row>
    <row r="660" ht="15.75" customHeight="1">
      <c r="A660" s="16"/>
      <c r="B660" s="16"/>
      <c r="C660" s="16"/>
      <c r="D660" s="16"/>
      <c r="E660" s="16"/>
      <c r="F660" s="16"/>
    </row>
    <row r="661" ht="15.75" customHeight="1">
      <c r="A661" s="16"/>
      <c r="B661" s="16"/>
      <c r="C661" s="16"/>
      <c r="D661" s="16"/>
      <c r="E661" s="16"/>
      <c r="F661" s="16"/>
    </row>
    <row r="662" ht="15.75" customHeight="1">
      <c r="A662" s="16"/>
      <c r="B662" s="16"/>
      <c r="C662" s="16"/>
      <c r="D662" s="16"/>
      <c r="E662" s="16"/>
      <c r="F662" s="16"/>
    </row>
    <row r="663" ht="15.75" customHeight="1">
      <c r="A663" s="16"/>
      <c r="B663" s="16"/>
      <c r="C663" s="16"/>
      <c r="D663" s="16"/>
      <c r="E663" s="16"/>
      <c r="F663" s="16"/>
    </row>
    <row r="664" ht="15.75" customHeight="1">
      <c r="A664" s="16"/>
      <c r="B664" s="16"/>
      <c r="C664" s="16"/>
      <c r="D664" s="16"/>
      <c r="E664" s="16"/>
      <c r="F664" s="16"/>
    </row>
    <row r="665" ht="15.75" customHeight="1">
      <c r="A665" s="16"/>
      <c r="B665" s="16"/>
      <c r="C665" s="16"/>
      <c r="D665" s="16"/>
      <c r="E665" s="16"/>
      <c r="F665" s="16"/>
    </row>
    <row r="666" ht="15.75" customHeight="1">
      <c r="A666" s="16"/>
      <c r="B666" s="16"/>
      <c r="C666" s="16"/>
      <c r="D666" s="16"/>
      <c r="E666" s="16"/>
      <c r="F666" s="16"/>
    </row>
    <row r="667" ht="15.75" customHeight="1">
      <c r="A667" s="16"/>
      <c r="B667" s="16"/>
      <c r="C667" s="16"/>
      <c r="D667" s="16"/>
      <c r="E667" s="16"/>
      <c r="F667" s="16"/>
    </row>
    <row r="668" ht="15.75" customHeight="1">
      <c r="A668" s="16"/>
      <c r="B668" s="16"/>
      <c r="C668" s="16"/>
      <c r="D668" s="16"/>
      <c r="E668" s="16"/>
      <c r="F668" s="16"/>
    </row>
    <row r="669" ht="15.75" customHeight="1">
      <c r="A669" s="16"/>
      <c r="B669" s="16"/>
      <c r="C669" s="16"/>
      <c r="D669" s="16"/>
      <c r="E669" s="16"/>
      <c r="F669" s="16"/>
    </row>
    <row r="670" ht="15.75" customHeight="1">
      <c r="A670" s="16"/>
      <c r="B670" s="16"/>
      <c r="C670" s="16"/>
      <c r="D670" s="16"/>
      <c r="E670" s="16"/>
      <c r="F670" s="16"/>
    </row>
    <row r="671" ht="15.75" customHeight="1">
      <c r="A671" s="16"/>
      <c r="B671" s="16"/>
      <c r="C671" s="16"/>
      <c r="D671" s="16"/>
      <c r="E671" s="16"/>
      <c r="F671" s="16"/>
    </row>
    <row r="672" ht="15.75" customHeight="1">
      <c r="A672" s="16"/>
      <c r="B672" s="16"/>
      <c r="C672" s="16"/>
      <c r="D672" s="16"/>
      <c r="E672" s="16"/>
      <c r="F672" s="16"/>
    </row>
    <row r="673" ht="15.75" customHeight="1">
      <c r="A673" s="16"/>
      <c r="B673" s="16"/>
      <c r="C673" s="16"/>
      <c r="D673" s="16"/>
      <c r="E673" s="16"/>
      <c r="F673" s="16"/>
    </row>
    <row r="674" ht="15.75" customHeight="1">
      <c r="A674" s="16"/>
      <c r="B674" s="16"/>
      <c r="C674" s="16"/>
      <c r="D674" s="16"/>
      <c r="E674" s="16"/>
      <c r="F674" s="16"/>
    </row>
    <row r="675" ht="15.75" customHeight="1">
      <c r="A675" s="16"/>
      <c r="B675" s="16"/>
      <c r="C675" s="16"/>
      <c r="D675" s="16"/>
      <c r="E675" s="16"/>
      <c r="F675" s="16"/>
    </row>
    <row r="676" ht="15.75" customHeight="1">
      <c r="A676" s="16"/>
      <c r="B676" s="16"/>
      <c r="C676" s="16"/>
      <c r="D676" s="16"/>
      <c r="E676" s="16"/>
      <c r="F676" s="16"/>
    </row>
    <row r="677" ht="15.75" customHeight="1">
      <c r="A677" s="16"/>
      <c r="B677" s="16"/>
      <c r="C677" s="16"/>
      <c r="D677" s="16"/>
      <c r="E677" s="16"/>
      <c r="F677" s="16"/>
    </row>
    <row r="678" ht="15.75" customHeight="1">
      <c r="A678" s="16"/>
      <c r="B678" s="16"/>
      <c r="C678" s="16"/>
      <c r="D678" s="16"/>
      <c r="E678" s="16"/>
      <c r="F678" s="16"/>
    </row>
    <row r="679" ht="15.75" customHeight="1">
      <c r="A679" s="16"/>
      <c r="B679" s="16"/>
      <c r="C679" s="16"/>
      <c r="D679" s="16"/>
      <c r="E679" s="16"/>
      <c r="F679" s="16"/>
    </row>
    <row r="680" ht="15.75" customHeight="1">
      <c r="A680" s="16"/>
      <c r="B680" s="16"/>
      <c r="C680" s="16"/>
      <c r="D680" s="16"/>
      <c r="E680" s="16"/>
      <c r="F680" s="16"/>
    </row>
    <row r="681" ht="15.75" customHeight="1">
      <c r="A681" s="16"/>
      <c r="B681" s="16"/>
      <c r="C681" s="16"/>
      <c r="D681" s="16"/>
      <c r="E681" s="16"/>
      <c r="F681" s="16"/>
    </row>
    <row r="682" ht="15.75" customHeight="1">
      <c r="A682" s="16"/>
      <c r="B682" s="16"/>
      <c r="C682" s="16"/>
      <c r="D682" s="16"/>
      <c r="E682" s="16"/>
      <c r="F682" s="16"/>
    </row>
    <row r="683" ht="15.75" customHeight="1">
      <c r="A683" s="16"/>
      <c r="B683" s="16"/>
      <c r="C683" s="16"/>
      <c r="D683" s="16"/>
      <c r="E683" s="16"/>
      <c r="F683" s="16"/>
    </row>
    <row r="684" ht="15.75" customHeight="1">
      <c r="A684" s="16"/>
      <c r="B684" s="16"/>
      <c r="C684" s="16"/>
      <c r="D684" s="16"/>
      <c r="E684" s="16"/>
      <c r="F684" s="16"/>
    </row>
    <row r="685" ht="15.75" customHeight="1">
      <c r="A685" s="16"/>
      <c r="B685" s="16"/>
      <c r="C685" s="16"/>
      <c r="D685" s="16"/>
      <c r="E685" s="16"/>
      <c r="F685" s="16"/>
    </row>
    <row r="686" ht="15.75" customHeight="1">
      <c r="A686" s="16"/>
      <c r="B686" s="16"/>
      <c r="C686" s="16"/>
      <c r="D686" s="16"/>
      <c r="E686" s="16"/>
      <c r="F686" s="16"/>
    </row>
    <row r="687" ht="15.75" customHeight="1">
      <c r="A687" s="16"/>
      <c r="B687" s="16"/>
      <c r="C687" s="16"/>
      <c r="D687" s="16"/>
      <c r="E687" s="16"/>
      <c r="F687" s="16"/>
    </row>
    <row r="688" ht="15.75" customHeight="1">
      <c r="A688" s="16"/>
      <c r="B688" s="16"/>
      <c r="C688" s="16"/>
      <c r="D688" s="16"/>
      <c r="E688" s="16"/>
      <c r="F688" s="16"/>
    </row>
    <row r="689" ht="15.75" customHeight="1">
      <c r="A689" s="16"/>
      <c r="B689" s="16"/>
      <c r="C689" s="16"/>
      <c r="D689" s="16"/>
      <c r="E689" s="16"/>
      <c r="F689" s="16"/>
    </row>
    <row r="690" ht="15.75" customHeight="1">
      <c r="A690" s="16"/>
      <c r="B690" s="16"/>
      <c r="C690" s="16"/>
      <c r="D690" s="16"/>
      <c r="E690" s="16"/>
      <c r="F690" s="16"/>
    </row>
    <row r="691" ht="15.75" customHeight="1">
      <c r="A691" s="16"/>
      <c r="B691" s="16"/>
      <c r="C691" s="16"/>
      <c r="D691" s="16"/>
      <c r="E691" s="16"/>
      <c r="F691" s="16"/>
    </row>
    <row r="692" ht="15.75" customHeight="1">
      <c r="A692" s="16"/>
      <c r="B692" s="16"/>
      <c r="C692" s="16"/>
      <c r="D692" s="16"/>
      <c r="E692" s="16"/>
      <c r="F692" s="16"/>
    </row>
    <row r="693" ht="15.75" customHeight="1">
      <c r="A693" s="16"/>
      <c r="B693" s="16"/>
      <c r="C693" s="16"/>
      <c r="D693" s="16"/>
      <c r="E693" s="16"/>
      <c r="F693" s="16"/>
    </row>
    <row r="694" ht="15.75" customHeight="1">
      <c r="A694" s="16"/>
      <c r="B694" s="16"/>
      <c r="C694" s="16"/>
      <c r="D694" s="16"/>
      <c r="E694" s="16"/>
      <c r="F694" s="16"/>
    </row>
    <row r="695" ht="15.75" customHeight="1">
      <c r="A695" s="16"/>
      <c r="B695" s="16"/>
      <c r="C695" s="16"/>
      <c r="D695" s="16"/>
      <c r="E695" s="16"/>
      <c r="F695" s="16"/>
    </row>
    <row r="696" ht="15.75" customHeight="1">
      <c r="A696" s="16"/>
      <c r="B696" s="16"/>
      <c r="C696" s="16"/>
      <c r="D696" s="16"/>
      <c r="E696" s="16"/>
      <c r="F696" s="16"/>
    </row>
    <row r="697" ht="15.75" customHeight="1">
      <c r="A697" s="16"/>
      <c r="B697" s="16"/>
      <c r="C697" s="16"/>
      <c r="D697" s="16"/>
      <c r="E697" s="16"/>
      <c r="F697" s="16"/>
    </row>
    <row r="698" ht="15.75" customHeight="1">
      <c r="A698" s="16"/>
      <c r="B698" s="16"/>
      <c r="C698" s="16"/>
      <c r="D698" s="16"/>
      <c r="E698" s="16"/>
      <c r="F698" s="16"/>
    </row>
    <row r="699" ht="15.75" customHeight="1">
      <c r="A699" s="16"/>
      <c r="B699" s="16"/>
      <c r="C699" s="16"/>
      <c r="D699" s="16"/>
      <c r="E699" s="16"/>
      <c r="F699" s="16"/>
    </row>
    <row r="700" ht="15.75" customHeight="1">
      <c r="A700" s="16"/>
      <c r="B700" s="16"/>
      <c r="C700" s="16"/>
      <c r="D700" s="16"/>
      <c r="E700" s="16"/>
      <c r="F700" s="16"/>
    </row>
    <row r="701" ht="15.75" customHeight="1">
      <c r="A701" s="16"/>
      <c r="B701" s="16"/>
      <c r="C701" s="16"/>
      <c r="D701" s="16"/>
      <c r="E701" s="16"/>
      <c r="F701" s="16"/>
    </row>
    <row r="702" ht="15.75" customHeight="1">
      <c r="A702" s="16"/>
      <c r="B702" s="16"/>
      <c r="C702" s="16"/>
      <c r="D702" s="16"/>
      <c r="E702" s="16"/>
      <c r="F702" s="16"/>
    </row>
    <row r="703" ht="15.75" customHeight="1">
      <c r="A703" s="16"/>
      <c r="B703" s="16"/>
      <c r="C703" s="16"/>
      <c r="D703" s="16"/>
      <c r="E703" s="16"/>
      <c r="F703" s="16"/>
    </row>
    <row r="704" ht="15.75" customHeight="1">
      <c r="A704" s="16"/>
      <c r="B704" s="16"/>
      <c r="C704" s="16"/>
      <c r="D704" s="16"/>
      <c r="E704" s="16"/>
      <c r="F704" s="16"/>
    </row>
    <row r="705" ht="15.75" customHeight="1">
      <c r="A705" s="16"/>
      <c r="B705" s="16"/>
      <c r="C705" s="16"/>
      <c r="D705" s="16"/>
      <c r="E705" s="16"/>
      <c r="F705" s="16"/>
    </row>
    <row r="706" ht="15.75" customHeight="1">
      <c r="A706" s="16"/>
      <c r="B706" s="16"/>
      <c r="C706" s="16"/>
      <c r="D706" s="16"/>
      <c r="E706" s="16"/>
      <c r="F706" s="16"/>
    </row>
    <row r="707" ht="15.75" customHeight="1">
      <c r="A707" s="16"/>
      <c r="B707" s="16"/>
      <c r="C707" s="16"/>
      <c r="D707" s="16"/>
      <c r="E707" s="16"/>
      <c r="F707" s="16"/>
    </row>
    <row r="708" ht="15.75" customHeight="1">
      <c r="A708" s="16"/>
      <c r="B708" s="16"/>
      <c r="C708" s="16"/>
      <c r="D708" s="16"/>
      <c r="E708" s="16"/>
      <c r="F708" s="16"/>
    </row>
    <row r="709" ht="15.75" customHeight="1">
      <c r="A709" s="16"/>
      <c r="B709" s="16"/>
      <c r="C709" s="16"/>
      <c r="D709" s="16"/>
      <c r="E709" s="16"/>
      <c r="F709" s="16"/>
    </row>
    <row r="710" ht="15.75" customHeight="1">
      <c r="A710" s="16"/>
      <c r="B710" s="16"/>
      <c r="C710" s="16"/>
      <c r="D710" s="16"/>
      <c r="E710" s="16"/>
      <c r="F710" s="16"/>
    </row>
    <row r="711" ht="15.75" customHeight="1">
      <c r="A711" s="16"/>
      <c r="B711" s="16"/>
      <c r="C711" s="16"/>
      <c r="D711" s="16"/>
      <c r="E711" s="16"/>
      <c r="F711" s="16"/>
    </row>
    <row r="712" ht="15.75" customHeight="1">
      <c r="A712" s="16"/>
      <c r="B712" s="16"/>
      <c r="C712" s="16"/>
      <c r="D712" s="16"/>
      <c r="E712" s="16"/>
      <c r="F712" s="16"/>
    </row>
    <row r="713" ht="15.75" customHeight="1">
      <c r="A713" s="16"/>
      <c r="B713" s="16"/>
      <c r="C713" s="16"/>
      <c r="D713" s="16"/>
      <c r="E713" s="16"/>
      <c r="F713" s="16"/>
    </row>
    <row r="714" ht="15.75" customHeight="1">
      <c r="A714" s="16"/>
      <c r="B714" s="16"/>
      <c r="C714" s="16"/>
      <c r="D714" s="16"/>
      <c r="E714" s="16"/>
      <c r="F714" s="16"/>
    </row>
    <row r="715" ht="15.75" customHeight="1">
      <c r="A715" s="16"/>
      <c r="B715" s="16"/>
      <c r="C715" s="16"/>
      <c r="D715" s="16"/>
      <c r="E715" s="16"/>
      <c r="F715" s="16"/>
    </row>
    <row r="716" ht="15.75" customHeight="1">
      <c r="A716" s="16"/>
      <c r="B716" s="16"/>
      <c r="C716" s="16"/>
      <c r="D716" s="16"/>
      <c r="E716" s="16"/>
      <c r="F716" s="16"/>
    </row>
    <row r="717" ht="15.75" customHeight="1">
      <c r="A717" s="16"/>
      <c r="B717" s="16"/>
      <c r="C717" s="16"/>
      <c r="D717" s="16"/>
      <c r="E717" s="16"/>
      <c r="F717" s="16"/>
    </row>
    <row r="718" ht="15.75" customHeight="1">
      <c r="A718" s="16"/>
      <c r="B718" s="16"/>
      <c r="C718" s="16"/>
      <c r="D718" s="16"/>
      <c r="E718" s="16"/>
      <c r="F718" s="16"/>
    </row>
    <row r="719" ht="15.75" customHeight="1">
      <c r="A719" s="16"/>
      <c r="B719" s="16"/>
      <c r="C719" s="16"/>
      <c r="D719" s="16"/>
      <c r="E719" s="16"/>
      <c r="F719" s="16"/>
    </row>
    <row r="720" ht="15.75" customHeight="1">
      <c r="A720" s="16"/>
      <c r="B720" s="16"/>
      <c r="C720" s="16"/>
      <c r="D720" s="16"/>
      <c r="E720" s="16"/>
      <c r="F720" s="16"/>
    </row>
    <row r="721" ht="15.75" customHeight="1">
      <c r="A721" s="16"/>
      <c r="B721" s="16"/>
      <c r="C721" s="16"/>
      <c r="D721" s="16"/>
      <c r="E721" s="16"/>
      <c r="F721" s="16"/>
    </row>
    <row r="722" ht="15.75" customHeight="1">
      <c r="A722" s="16"/>
      <c r="B722" s="16"/>
      <c r="C722" s="16"/>
      <c r="D722" s="16"/>
      <c r="E722" s="16"/>
      <c r="F722" s="16"/>
    </row>
    <row r="723" ht="15.75" customHeight="1">
      <c r="A723" s="16"/>
      <c r="B723" s="16"/>
      <c r="C723" s="16"/>
      <c r="D723" s="16"/>
      <c r="E723" s="16"/>
      <c r="F723" s="16"/>
    </row>
    <row r="724" ht="15.75" customHeight="1">
      <c r="A724" s="16"/>
      <c r="B724" s="16"/>
      <c r="C724" s="16"/>
      <c r="D724" s="16"/>
      <c r="E724" s="16"/>
      <c r="F724" s="16"/>
    </row>
    <row r="725" ht="15.75" customHeight="1">
      <c r="A725" s="16"/>
      <c r="B725" s="16"/>
      <c r="C725" s="16"/>
      <c r="D725" s="16"/>
      <c r="E725" s="16"/>
      <c r="F725" s="16"/>
    </row>
    <row r="726" ht="15.75" customHeight="1">
      <c r="A726" s="16"/>
      <c r="B726" s="16"/>
      <c r="C726" s="16"/>
      <c r="D726" s="16"/>
      <c r="E726" s="16"/>
      <c r="F726" s="16"/>
    </row>
    <row r="727" ht="15.75" customHeight="1">
      <c r="A727" s="16"/>
      <c r="B727" s="16"/>
      <c r="C727" s="16"/>
      <c r="D727" s="16"/>
      <c r="E727" s="16"/>
      <c r="F727" s="16"/>
    </row>
    <row r="728" ht="15.75" customHeight="1">
      <c r="A728" s="16"/>
      <c r="B728" s="16"/>
      <c r="C728" s="16"/>
      <c r="D728" s="16"/>
      <c r="E728" s="16"/>
      <c r="F728" s="16"/>
    </row>
    <row r="729" ht="15.75" customHeight="1">
      <c r="A729" s="16"/>
      <c r="B729" s="16"/>
      <c r="C729" s="16"/>
      <c r="D729" s="16"/>
      <c r="E729" s="16"/>
      <c r="F729" s="16"/>
    </row>
    <row r="730" ht="15.75" customHeight="1">
      <c r="A730" s="16"/>
      <c r="B730" s="16"/>
      <c r="C730" s="16"/>
      <c r="D730" s="16"/>
      <c r="E730" s="16"/>
      <c r="F730" s="16"/>
    </row>
    <row r="731" ht="15.75" customHeight="1">
      <c r="A731" s="16"/>
      <c r="B731" s="16"/>
      <c r="C731" s="16"/>
      <c r="D731" s="16"/>
      <c r="E731" s="16"/>
      <c r="F731" s="16"/>
    </row>
    <row r="732" ht="15.75" customHeight="1">
      <c r="A732" s="16"/>
      <c r="B732" s="16"/>
      <c r="C732" s="16"/>
      <c r="D732" s="16"/>
      <c r="E732" s="16"/>
      <c r="F732" s="16"/>
    </row>
    <row r="733" ht="15.75" customHeight="1">
      <c r="A733" s="16"/>
      <c r="B733" s="16"/>
      <c r="C733" s="16"/>
      <c r="D733" s="16"/>
      <c r="E733" s="16"/>
      <c r="F733" s="16"/>
    </row>
    <row r="734" ht="15.75" customHeight="1">
      <c r="A734" s="16"/>
      <c r="B734" s="16"/>
      <c r="C734" s="16"/>
      <c r="D734" s="16"/>
      <c r="E734" s="16"/>
      <c r="F734" s="16"/>
    </row>
    <row r="735" ht="15.75" customHeight="1">
      <c r="A735" s="16"/>
      <c r="B735" s="16"/>
      <c r="C735" s="16"/>
      <c r="D735" s="16"/>
      <c r="E735" s="16"/>
      <c r="F735" s="16"/>
    </row>
    <row r="736" ht="15.75" customHeight="1">
      <c r="A736" s="16"/>
      <c r="B736" s="16"/>
      <c r="C736" s="16"/>
      <c r="D736" s="16"/>
      <c r="E736" s="16"/>
      <c r="F736" s="16"/>
    </row>
    <row r="737" ht="15.75" customHeight="1">
      <c r="A737" s="16"/>
      <c r="B737" s="16"/>
      <c r="C737" s="16"/>
      <c r="D737" s="16"/>
      <c r="E737" s="16"/>
      <c r="F737" s="16"/>
    </row>
    <row r="738" ht="15.75" customHeight="1">
      <c r="A738" s="16"/>
      <c r="B738" s="16"/>
      <c r="C738" s="16"/>
      <c r="D738" s="16"/>
      <c r="E738" s="16"/>
      <c r="F738" s="16"/>
    </row>
    <row r="739" ht="15.75" customHeight="1">
      <c r="A739" s="16"/>
      <c r="B739" s="16"/>
      <c r="C739" s="16"/>
      <c r="D739" s="16"/>
      <c r="E739" s="16"/>
      <c r="F739" s="16"/>
    </row>
    <row r="740" ht="15.75" customHeight="1">
      <c r="A740" s="16"/>
      <c r="B740" s="16"/>
      <c r="C740" s="16"/>
      <c r="D740" s="16"/>
      <c r="E740" s="16"/>
      <c r="F740" s="16"/>
    </row>
    <row r="741" ht="15.75" customHeight="1">
      <c r="A741" s="16"/>
      <c r="B741" s="16"/>
      <c r="C741" s="16"/>
      <c r="D741" s="16"/>
      <c r="E741" s="16"/>
      <c r="F741" s="16"/>
    </row>
    <row r="742" ht="15.75" customHeight="1">
      <c r="A742" s="16"/>
      <c r="B742" s="16"/>
      <c r="C742" s="16"/>
      <c r="D742" s="16"/>
      <c r="E742" s="16"/>
      <c r="F742" s="16"/>
    </row>
    <row r="743" ht="15.75" customHeight="1">
      <c r="A743" s="16"/>
      <c r="B743" s="16"/>
      <c r="C743" s="16"/>
      <c r="D743" s="16"/>
      <c r="E743" s="16"/>
      <c r="F743" s="16"/>
    </row>
    <row r="744" ht="15.75" customHeight="1">
      <c r="A744" s="16"/>
      <c r="B744" s="16"/>
      <c r="C744" s="16"/>
      <c r="D744" s="16"/>
      <c r="E744" s="16"/>
      <c r="F744" s="16"/>
    </row>
    <row r="745" ht="15.75" customHeight="1">
      <c r="A745" s="16"/>
      <c r="B745" s="16"/>
      <c r="C745" s="16"/>
      <c r="D745" s="16"/>
      <c r="E745" s="16"/>
      <c r="F745" s="16"/>
    </row>
    <row r="746" ht="15.75" customHeight="1">
      <c r="A746" s="16"/>
      <c r="B746" s="16"/>
      <c r="C746" s="16"/>
      <c r="D746" s="16"/>
      <c r="E746" s="16"/>
      <c r="F746" s="16"/>
    </row>
    <row r="747" ht="15.75" customHeight="1">
      <c r="A747" s="16"/>
      <c r="B747" s="16"/>
      <c r="C747" s="16"/>
      <c r="D747" s="16"/>
      <c r="E747" s="16"/>
      <c r="F747" s="16"/>
    </row>
    <row r="748" ht="15.75" customHeight="1">
      <c r="A748" s="16"/>
      <c r="B748" s="16"/>
      <c r="C748" s="16"/>
      <c r="D748" s="16"/>
      <c r="E748" s="16"/>
      <c r="F748" s="16"/>
    </row>
    <row r="749" ht="15.75" customHeight="1">
      <c r="A749" s="16"/>
      <c r="B749" s="16"/>
      <c r="C749" s="16"/>
      <c r="D749" s="16"/>
      <c r="E749" s="16"/>
      <c r="F749" s="16"/>
    </row>
    <row r="750" ht="15.75" customHeight="1">
      <c r="A750" s="16"/>
      <c r="B750" s="16"/>
      <c r="C750" s="16"/>
      <c r="D750" s="16"/>
      <c r="E750" s="16"/>
      <c r="F750" s="16"/>
    </row>
    <row r="751" ht="15.75" customHeight="1">
      <c r="A751" s="16"/>
      <c r="B751" s="16"/>
      <c r="C751" s="16"/>
      <c r="D751" s="16"/>
      <c r="E751" s="16"/>
      <c r="F751" s="16"/>
    </row>
    <row r="752" ht="15.75" customHeight="1">
      <c r="A752" s="16"/>
      <c r="B752" s="16"/>
      <c r="C752" s="16"/>
      <c r="D752" s="16"/>
      <c r="E752" s="16"/>
      <c r="F752" s="16"/>
    </row>
    <row r="753" ht="15.75" customHeight="1">
      <c r="A753" s="16"/>
      <c r="B753" s="16"/>
      <c r="C753" s="16"/>
      <c r="D753" s="16"/>
      <c r="E753" s="16"/>
      <c r="F753" s="16"/>
    </row>
    <row r="754" ht="15.75" customHeight="1">
      <c r="A754" s="16"/>
      <c r="B754" s="16"/>
      <c r="C754" s="16"/>
      <c r="D754" s="16"/>
      <c r="E754" s="16"/>
      <c r="F754" s="16"/>
    </row>
    <row r="755" ht="15.75" customHeight="1">
      <c r="A755" s="16"/>
      <c r="B755" s="16"/>
      <c r="C755" s="16"/>
      <c r="D755" s="16"/>
      <c r="E755" s="16"/>
      <c r="F755" s="16"/>
    </row>
    <row r="756" ht="15.75" customHeight="1">
      <c r="A756" s="16"/>
      <c r="B756" s="16"/>
      <c r="C756" s="16"/>
      <c r="D756" s="16"/>
      <c r="E756" s="16"/>
      <c r="F756" s="16"/>
    </row>
    <row r="757" ht="15.75" customHeight="1">
      <c r="A757" s="16"/>
      <c r="B757" s="16"/>
      <c r="C757" s="16"/>
      <c r="D757" s="16"/>
      <c r="E757" s="16"/>
      <c r="F757" s="16"/>
    </row>
    <row r="758" ht="15.75" customHeight="1">
      <c r="A758" s="16"/>
      <c r="B758" s="16"/>
      <c r="C758" s="16"/>
      <c r="D758" s="16"/>
      <c r="E758" s="16"/>
      <c r="F758" s="16"/>
    </row>
    <row r="759" ht="15.75" customHeight="1">
      <c r="A759" s="16"/>
      <c r="B759" s="16"/>
      <c r="C759" s="16"/>
      <c r="D759" s="16"/>
      <c r="E759" s="16"/>
      <c r="F759" s="16"/>
    </row>
    <row r="760" ht="15.75" customHeight="1">
      <c r="A760" s="16"/>
      <c r="B760" s="16"/>
      <c r="C760" s="16"/>
      <c r="D760" s="16"/>
      <c r="E760" s="16"/>
      <c r="F760" s="16"/>
    </row>
    <row r="761" ht="15.75" customHeight="1">
      <c r="A761" s="16"/>
      <c r="B761" s="16"/>
      <c r="C761" s="16"/>
      <c r="D761" s="16"/>
      <c r="E761" s="16"/>
      <c r="F761" s="16"/>
    </row>
    <row r="762" ht="15.75" customHeight="1">
      <c r="A762" s="16"/>
      <c r="B762" s="16"/>
      <c r="C762" s="16"/>
      <c r="D762" s="16"/>
      <c r="E762" s="16"/>
      <c r="F762" s="16"/>
    </row>
    <row r="763" ht="15.75" customHeight="1">
      <c r="A763" s="16"/>
      <c r="B763" s="16"/>
      <c r="C763" s="16"/>
      <c r="D763" s="16"/>
      <c r="E763" s="16"/>
      <c r="F763" s="16"/>
    </row>
    <row r="764" ht="15.75" customHeight="1">
      <c r="A764" s="16"/>
      <c r="B764" s="16"/>
      <c r="C764" s="16"/>
      <c r="D764" s="16"/>
      <c r="E764" s="16"/>
      <c r="F764" s="16"/>
    </row>
    <row r="765" ht="15.75" customHeight="1">
      <c r="A765" s="16"/>
      <c r="B765" s="16"/>
      <c r="C765" s="16"/>
      <c r="D765" s="16"/>
      <c r="E765" s="16"/>
      <c r="F765" s="16"/>
    </row>
    <row r="766" ht="15.75" customHeight="1">
      <c r="A766" s="16"/>
      <c r="B766" s="16"/>
      <c r="C766" s="16"/>
      <c r="D766" s="16"/>
      <c r="E766" s="16"/>
      <c r="F766" s="16"/>
    </row>
    <row r="767" ht="15.75" customHeight="1">
      <c r="A767" s="16"/>
      <c r="B767" s="16"/>
      <c r="C767" s="16"/>
      <c r="D767" s="16"/>
      <c r="E767" s="16"/>
      <c r="F767" s="16"/>
    </row>
    <row r="768" ht="15.75" customHeight="1">
      <c r="A768" s="16"/>
      <c r="B768" s="16"/>
      <c r="C768" s="16"/>
      <c r="D768" s="16"/>
      <c r="E768" s="16"/>
      <c r="F768" s="16"/>
    </row>
    <row r="769" ht="15.75" customHeight="1">
      <c r="A769" s="16"/>
      <c r="B769" s="16"/>
      <c r="C769" s="16"/>
      <c r="D769" s="16"/>
      <c r="E769" s="16"/>
      <c r="F769" s="16"/>
    </row>
    <row r="770" ht="15.75" customHeight="1">
      <c r="A770" s="16"/>
      <c r="B770" s="16"/>
      <c r="C770" s="16"/>
      <c r="D770" s="16"/>
      <c r="E770" s="16"/>
      <c r="F770" s="16"/>
    </row>
    <row r="771" ht="15.75" customHeight="1">
      <c r="A771" s="16"/>
      <c r="B771" s="16"/>
      <c r="C771" s="16"/>
      <c r="D771" s="16"/>
      <c r="E771" s="16"/>
      <c r="F771" s="16"/>
    </row>
    <row r="772" ht="15.75" customHeight="1">
      <c r="A772" s="16"/>
      <c r="B772" s="16"/>
      <c r="C772" s="16"/>
      <c r="D772" s="16"/>
      <c r="E772" s="16"/>
      <c r="F772" s="16"/>
    </row>
    <row r="773" ht="15.75" customHeight="1">
      <c r="A773" s="16"/>
      <c r="B773" s="16"/>
      <c r="C773" s="16"/>
      <c r="D773" s="16"/>
      <c r="E773" s="16"/>
      <c r="F773" s="16"/>
    </row>
    <row r="774" ht="15.75" customHeight="1">
      <c r="A774" s="16"/>
      <c r="B774" s="16"/>
      <c r="C774" s="16"/>
      <c r="D774" s="16"/>
      <c r="E774" s="16"/>
      <c r="F774" s="16"/>
    </row>
    <row r="775" ht="15.75" customHeight="1">
      <c r="A775" s="16"/>
      <c r="B775" s="16"/>
      <c r="C775" s="16"/>
      <c r="D775" s="16"/>
      <c r="E775" s="16"/>
      <c r="F775" s="16"/>
    </row>
    <row r="776" ht="15.75" customHeight="1">
      <c r="A776" s="16"/>
      <c r="B776" s="16"/>
      <c r="C776" s="16"/>
      <c r="D776" s="16"/>
      <c r="E776" s="16"/>
      <c r="F776" s="16"/>
    </row>
    <row r="777" ht="15.75" customHeight="1">
      <c r="A777" s="16"/>
      <c r="B777" s="16"/>
      <c r="C777" s="16"/>
      <c r="D777" s="16"/>
      <c r="E777" s="16"/>
      <c r="F777" s="16"/>
    </row>
    <row r="778" ht="15.75" customHeight="1">
      <c r="A778" s="16"/>
      <c r="B778" s="16"/>
      <c r="C778" s="16"/>
      <c r="D778" s="16"/>
      <c r="E778" s="16"/>
      <c r="F778" s="16"/>
    </row>
    <row r="779" ht="15.75" customHeight="1">
      <c r="A779" s="16"/>
      <c r="B779" s="16"/>
      <c r="C779" s="16"/>
      <c r="D779" s="16"/>
      <c r="E779" s="16"/>
      <c r="F779" s="16"/>
    </row>
    <row r="780" ht="15.75" customHeight="1">
      <c r="A780" s="16"/>
      <c r="B780" s="16"/>
      <c r="C780" s="16"/>
      <c r="D780" s="16"/>
      <c r="E780" s="16"/>
      <c r="F780" s="16"/>
    </row>
    <row r="781" ht="15.75" customHeight="1">
      <c r="A781" s="16"/>
      <c r="B781" s="16"/>
      <c r="C781" s="16"/>
      <c r="D781" s="16"/>
      <c r="E781" s="16"/>
      <c r="F781" s="16"/>
    </row>
    <row r="782" ht="15.75" customHeight="1">
      <c r="A782" s="16"/>
      <c r="B782" s="16"/>
      <c r="C782" s="16"/>
      <c r="D782" s="16"/>
      <c r="E782" s="16"/>
      <c r="F782" s="16"/>
    </row>
    <row r="783" ht="15.75" customHeight="1">
      <c r="A783" s="16"/>
      <c r="B783" s="16"/>
      <c r="C783" s="16"/>
      <c r="D783" s="16"/>
      <c r="E783" s="16"/>
      <c r="F783" s="16"/>
    </row>
    <row r="784" ht="15.75" customHeight="1">
      <c r="A784" s="16"/>
      <c r="B784" s="16"/>
      <c r="C784" s="16"/>
      <c r="D784" s="16"/>
      <c r="E784" s="16"/>
      <c r="F784" s="16"/>
    </row>
    <row r="785" ht="15.75" customHeight="1">
      <c r="A785" s="16"/>
      <c r="B785" s="16"/>
      <c r="C785" s="16"/>
      <c r="D785" s="16"/>
      <c r="E785" s="16"/>
      <c r="F785" s="16"/>
    </row>
    <row r="786" ht="15.75" customHeight="1">
      <c r="A786" s="16"/>
      <c r="B786" s="16"/>
      <c r="C786" s="16"/>
      <c r="D786" s="16"/>
      <c r="E786" s="16"/>
      <c r="F786" s="16"/>
    </row>
    <row r="787" ht="15.75" customHeight="1">
      <c r="A787" s="16"/>
      <c r="B787" s="16"/>
      <c r="C787" s="16"/>
      <c r="D787" s="16"/>
      <c r="E787" s="16"/>
      <c r="F787" s="16"/>
    </row>
    <row r="788" ht="15.75" customHeight="1">
      <c r="A788" s="16"/>
      <c r="B788" s="16"/>
      <c r="C788" s="16"/>
      <c r="D788" s="16"/>
      <c r="E788" s="16"/>
      <c r="F788" s="16"/>
    </row>
    <row r="789" ht="15.75" customHeight="1">
      <c r="A789" s="16"/>
      <c r="B789" s="16"/>
      <c r="C789" s="16"/>
      <c r="D789" s="16"/>
      <c r="E789" s="16"/>
      <c r="F789" s="16"/>
    </row>
    <row r="790" ht="15.75" customHeight="1">
      <c r="A790" s="16"/>
      <c r="B790" s="16"/>
      <c r="C790" s="16"/>
      <c r="D790" s="16"/>
      <c r="E790" s="16"/>
      <c r="F790" s="16"/>
    </row>
    <row r="791" ht="15.75" customHeight="1">
      <c r="A791" s="16"/>
      <c r="B791" s="16"/>
      <c r="C791" s="16"/>
      <c r="D791" s="16"/>
      <c r="E791" s="16"/>
      <c r="F791" s="16"/>
    </row>
    <row r="792" ht="15.75" customHeight="1">
      <c r="A792" s="16"/>
      <c r="B792" s="16"/>
      <c r="C792" s="16"/>
      <c r="D792" s="16"/>
      <c r="E792" s="16"/>
      <c r="F792" s="16"/>
    </row>
    <row r="793" ht="15.75" customHeight="1">
      <c r="A793" s="16"/>
      <c r="B793" s="16"/>
      <c r="C793" s="16"/>
      <c r="D793" s="16"/>
      <c r="E793" s="16"/>
      <c r="F793" s="16"/>
    </row>
    <row r="794" ht="15.75" customHeight="1">
      <c r="A794" s="16"/>
      <c r="B794" s="16"/>
      <c r="C794" s="16"/>
      <c r="D794" s="16"/>
      <c r="E794" s="16"/>
      <c r="F794" s="16"/>
    </row>
    <row r="795" ht="15.75" customHeight="1">
      <c r="A795" s="16"/>
      <c r="B795" s="16"/>
      <c r="C795" s="16"/>
      <c r="D795" s="16"/>
      <c r="E795" s="16"/>
      <c r="F795" s="16"/>
    </row>
    <row r="796" ht="15.75" customHeight="1">
      <c r="A796" s="16"/>
      <c r="B796" s="16"/>
      <c r="C796" s="16"/>
      <c r="D796" s="16"/>
      <c r="E796" s="16"/>
      <c r="F796" s="16"/>
    </row>
    <row r="797" ht="15.75" customHeight="1">
      <c r="A797" s="16"/>
      <c r="B797" s="16"/>
      <c r="C797" s="16"/>
      <c r="D797" s="16"/>
      <c r="E797" s="16"/>
      <c r="F797" s="16"/>
    </row>
    <row r="798" ht="15.75" customHeight="1">
      <c r="A798" s="16"/>
      <c r="B798" s="16"/>
      <c r="C798" s="16"/>
      <c r="D798" s="16"/>
      <c r="E798" s="16"/>
      <c r="F798" s="16"/>
    </row>
    <row r="799" ht="15.75" customHeight="1">
      <c r="A799" s="16"/>
      <c r="B799" s="16"/>
      <c r="C799" s="16"/>
      <c r="D799" s="16"/>
      <c r="E799" s="16"/>
      <c r="F799" s="16"/>
    </row>
    <row r="800" ht="15.75" customHeight="1">
      <c r="A800" s="16"/>
      <c r="B800" s="16"/>
      <c r="C800" s="16"/>
      <c r="D800" s="16"/>
      <c r="E800" s="16"/>
      <c r="F800" s="16"/>
    </row>
    <row r="801" ht="15.75" customHeight="1">
      <c r="A801" s="16"/>
      <c r="B801" s="16"/>
      <c r="C801" s="16"/>
      <c r="D801" s="16"/>
      <c r="E801" s="16"/>
      <c r="F801" s="16"/>
    </row>
    <row r="802" ht="15.75" customHeight="1">
      <c r="A802" s="16"/>
      <c r="B802" s="16"/>
      <c r="C802" s="16"/>
      <c r="D802" s="16"/>
      <c r="E802" s="16"/>
      <c r="F802" s="16"/>
    </row>
    <row r="803" ht="15.75" customHeight="1">
      <c r="A803" s="16"/>
      <c r="B803" s="16"/>
      <c r="C803" s="16"/>
      <c r="D803" s="16"/>
      <c r="E803" s="16"/>
      <c r="F803" s="16"/>
    </row>
    <row r="804" ht="15.75" customHeight="1">
      <c r="A804" s="16"/>
      <c r="B804" s="16"/>
      <c r="C804" s="16"/>
      <c r="D804" s="16"/>
      <c r="E804" s="16"/>
      <c r="F804" s="16"/>
    </row>
    <row r="805" ht="15.75" customHeight="1">
      <c r="A805" s="16"/>
      <c r="B805" s="16"/>
      <c r="C805" s="16"/>
      <c r="D805" s="16"/>
      <c r="E805" s="16"/>
      <c r="F805" s="16"/>
    </row>
    <row r="806" ht="15.75" customHeight="1">
      <c r="A806" s="16"/>
      <c r="B806" s="16"/>
      <c r="C806" s="16"/>
      <c r="D806" s="16"/>
      <c r="E806" s="16"/>
      <c r="F806" s="16"/>
    </row>
    <row r="807" ht="15.75" customHeight="1">
      <c r="A807" s="16"/>
      <c r="B807" s="16"/>
      <c r="C807" s="16"/>
      <c r="D807" s="16"/>
      <c r="E807" s="16"/>
      <c r="F807" s="16"/>
    </row>
    <row r="808" ht="15.75" customHeight="1">
      <c r="A808" s="16"/>
      <c r="B808" s="16"/>
      <c r="C808" s="16"/>
      <c r="D808" s="16"/>
      <c r="E808" s="16"/>
      <c r="F808" s="16"/>
    </row>
    <row r="809" ht="15.75" customHeight="1">
      <c r="A809" s="16"/>
      <c r="B809" s="16"/>
      <c r="C809" s="16"/>
      <c r="D809" s="16"/>
      <c r="E809" s="16"/>
      <c r="F809" s="16"/>
    </row>
    <row r="810" ht="15.75" customHeight="1">
      <c r="A810" s="16"/>
      <c r="B810" s="16"/>
      <c r="C810" s="16"/>
      <c r="D810" s="16"/>
      <c r="E810" s="16"/>
      <c r="F810" s="16"/>
    </row>
    <row r="811" ht="15.75" customHeight="1">
      <c r="A811" s="16"/>
      <c r="B811" s="16"/>
      <c r="C811" s="16"/>
      <c r="D811" s="16"/>
      <c r="E811" s="16"/>
      <c r="F811" s="16"/>
    </row>
    <row r="812" ht="15.75" customHeight="1">
      <c r="A812" s="16"/>
      <c r="B812" s="16"/>
      <c r="C812" s="16"/>
      <c r="D812" s="16"/>
      <c r="E812" s="16"/>
      <c r="F812" s="16"/>
    </row>
    <row r="813" ht="15.75" customHeight="1">
      <c r="A813" s="16"/>
      <c r="B813" s="16"/>
      <c r="C813" s="16"/>
      <c r="D813" s="16"/>
      <c r="E813" s="16"/>
      <c r="F813" s="16"/>
    </row>
    <row r="814" ht="15.75" customHeight="1">
      <c r="A814" s="16"/>
      <c r="B814" s="16"/>
      <c r="C814" s="16"/>
      <c r="D814" s="16"/>
      <c r="E814" s="16"/>
      <c r="F814" s="16"/>
    </row>
    <row r="815" ht="15.75" customHeight="1">
      <c r="A815" s="16"/>
      <c r="B815" s="16"/>
      <c r="C815" s="16"/>
      <c r="D815" s="16"/>
      <c r="E815" s="16"/>
      <c r="F815" s="16"/>
    </row>
    <row r="816" ht="15.75" customHeight="1">
      <c r="A816" s="16"/>
      <c r="B816" s="16"/>
      <c r="C816" s="16"/>
      <c r="D816" s="16"/>
      <c r="E816" s="16"/>
      <c r="F816" s="16"/>
    </row>
    <row r="817" ht="15.75" customHeight="1">
      <c r="A817" s="16"/>
      <c r="B817" s="16"/>
      <c r="C817" s="16"/>
      <c r="D817" s="16"/>
      <c r="E817" s="16"/>
      <c r="F817" s="16"/>
    </row>
    <row r="818" ht="15.75" customHeight="1">
      <c r="A818" s="16"/>
      <c r="B818" s="16"/>
      <c r="C818" s="16"/>
      <c r="D818" s="16"/>
      <c r="E818" s="16"/>
      <c r="F818" s="16"/>
    </row>
    <row r="819" ht="15.75" customHeight="1">
      <c r="A819" s="16"/>
      <c r="B819" s="16"/>
      <c r="C819" s="16"/>
      <c r="D819" s="16"/>
      <c r="E819" s="16"/>
      <c r="F819" s="16"/>
    </row>
    <row r="820" ht="15.75" customHeight="1">
      <c r="A820" s="16"/>
      <c r="B820" s="16"/>
      <c r="C820" s="16"/>
      <c r="D820" s="16"/>
      <c r="E820" s="16"/>
      <c r="F820" s="16"/>
    </row>
    <row r="821" ht="15.75" customHeight="1">
      <c r="A821" s="16"/>
      <c r="B821" s="16"/>
      <c r="C821" s="16"/>
      <c r="D821" s="16"/>
      <c r="E821" s="16"/>
      <c r="F821" s="16"/>
    </row>
    <row r="822" ht="15.75" customHeight="1">
      <c r="A822" s="16"/>
      <c r="B822" s="16"/>
      <c r="C822" s="16"/>
      <c r="D822" s="16"/>
      <c r="E822" s="16"/>
      <c r="F822" s="16"/>
    </row>
    <row r="823" ht="15.75" customHeight="1">
      <c r="A823" s="16"/>
      <c r="B823" s="16"/>
      <c r="C823" s="16"/>
      <c r="D823" s="16"/>
      <c r="E823" s="16"/>
      <c r="F823" s="16"/>
    </row>
    <row r="824" ht="15.75" customHeight="1">
      <c r="A824" s="16"/>
      <c r="B824" s="16"/>
      <c r="C824" s="16"/>
      <c r="D824" s="16"/>
      <c r="E824" s="16"/>
      <c r="F824" s="16"/>
    </row>
    <row r="825" ht="15.75" customHeight="1">
      <c r="A825" s="16"/>
      <c r="B825" s="16"/>
      <c r="C825" s="16"/>
      <c r="D825" s="16"/>
      <c r="E825" s="16"/>
      <c r="F825" s="16"/>
    </row>
    <row r="826" ht="15.75" customHeight="1">
      <c r="A826" s="16"/>
      <c r="B826" s="16"/>
      <c r="C826" s="16"/>
      <c r="D826" s="16"/>
      <c r="E826" s="16"/>
      <c r="F826" s="16"/>
    </row>
    <row r="827" ht="15.75" customHeight="1">
      <c r="A827" s="16"/>
      <c r="B827" s="16"/>
      <c r="C827" s="16"/>
      <c r="D827" s="16"/>
      <c r="E827" s="16"/>
      <c r="F827" s="16"/>
    </row>
    <row r="828" ht="15.75" customHeight="1">
      <c r="A828" s="16"/>
      <c r="B828" s="16"/>
      <c r="C828" s="16"/>
      <c r="D828" s="16"/>
      <c r="E828" s="16"/>
      <c r="F828" s="16"/>
    </row>
    <row r="829" ht="15.75" customHeight="1">
      <c r="A829" s="16"/>
      <c r="B829" s="16"/>
      <c r="C829" s="16"/>
      <c r="D829" s="16"/>
      <c r="E829" s="16"/>
      <c r="F829" s="16"/>
    </row>
    <row r="830" ht="15.75" customHeight="1">
      <c r="A830" s="16"/>
      <c r="B830" s="16"/>
      <c r="C830" s="16"/>
      <c r="D830" s="16"/>
      <c r="E830" s="16"/>
      <c r="F830" s="16"/>
    </row>
    <row r="831" ht="15.75" customHeight="1">
      <c r="A831" s="16"/>
      <c r="B831" s="16"/>
      <c r="C831" s="16"/>
      <c r="D831" s="16"/>
      <c r="E831" s="16"/>
      <c r="F831" s="16"/>
    </row>
    <row r="832" ht="15.75" customHeight="1">
      <c r="A832" s="16"/>
      <c r="B832" s="16"/>
      <c r="C832" s="16"/>
      <c r="D832" s="16"/>
      <c r="E832" s="16"/>
      <c r="F832" s="16"/>
    </row>
    <row r="833" ht="15.75" customHeight="1">
      <c r="A833" s="16"/>
      <c r="B833" s="16"/>
      <c r="C833" s="16"/>
      <c r="D833" s="16"/>
      <c r="E833" s="16"/>
      <c r="F833" s="16"/>
    </row>
    <row r="834" ht="15.75" customHeight="1">
      <c r="A834" s="16"/>
      <c r="B834" s="16"/>
      <c r="C834" s="16"/>
      <c r="D834" s="16"/>
      <c r="E834" s="16"/>
      <c r="F834" s="16"/>
    </row>
    <row r="835" ht="15.75" customHeight="1">
      <c r="A835" s="16"/>
      <c r="B835" s="16"/>
      <c r="C835" s="16"/>
      <c r="D835" s="16"/>
      <c r="E835" s="16"/>
      <c r="F835" s="16"/>
    </row>
    <row r="836" ht="15.75" customHeight="1">
      <c r="A836" s="16"/>
      <c r="B836" s="16"/>
      <c r="C836" s="16"/>
      <c r="D836" s="16"/>
      <c r="E836" s="16"/>
      <c r="F836" s="16"/>
    </row>
    <row r="837" ht="15.75" customHeight="1">
      <c r="A837" s="16"/>
      <c r="B837" s="16"/>
      <c r="C837" s="16"/>
      <c r="D837" s="16"/>
      <c r="E837" s="16"/>
      <c r="F837" s="16"/>
    </row>
    <row r="838" ht="15.75" customHeight="1">
      <c r="A838" s="16"/>
      <c r="B838" s="16"/>
      <c r="C838" s="16"/>
      <c r="D838" s="16"/>
      <c r="E838" s="16"/>
      <c r="F838" s="16"/>
    </row>
    <row r="839" ht="15.75" customHeight="1">
      <c r="A839" s="16"/>
      <c r="B839" s="16"/>
      <c r="C839" s="16"/>
      <c r="D839" s="16"/>
      <c r="E839" s="16"/>
      <c r="F839" s="16"/>
    </row>
    <row r="840" ht="15.75" customHeight="1">
      <c r="A840" s="16"/>
      <c r="B840" s="16"/>
      <c r="C840" s="16"/>
      <c r="D840" s="16"/>
      <c r="E840" s="16"/>
      <c r="F840" s="16"/>
    </row>
    <row r="841" ht="15.75" customHeight="1">
      <c r="A841" s="16"/>
      <c r="B841" s="16"/>
      <c r="C841" s="16"/>
      <c r="D841" s="16"/>
      <c r="E841" s="16"/>
      <c r="F841" s="16"/>
    </row>
    <row r="842" ht="15.75" customHeight="1">
      <c r="A842" s="16"/>
      <c r="B842" s="16"/>
      <c r="C842" s="16"/>
      <c r="D842" s="16"/>
      <c r="E842" s="16"/>
      <c r="F842" s="16"/>
    </row>
    <row r="843" ht="15.75" customHeight="1">
      <c r="A843" s="16"/>
      <c r="B843" s="16"/>
      <c r="C843" s="16"/>
      <c r="D843" s="16"/>
      <c r="E843" s="16"/>
      <c r="F843" s="16"/>
    </row>
    <row r="844" ht="15.75" customHeight="1">
      <c r="A844" s="16"/>
      <c r="B844" s="16"/>
      <c r="C844" s="16"/>
      <c r="D844" s="16"/>
      <c r="E844" s="16"/>
      <c r="F844" s="16"/>
    </row>
    <row r="845" ht="15.75" customHeight="1">
      <c r="A845" s="16"/>
      <c r="B845" s="16"/>
      <c r="C845" s="16"/>
      <c r="D845" s="16"/>
      <c r="E845" s="16"/>
      <c r="F845" s="16"/>
    </row>
    <row r="846" ht="15.75" customHeight="1">
      <c r="A846" s="16"/>
      <c r="B846" s="16"/>
      <c r="C846" s="16"/>
      <c r="D846" s="16"/>
      <c r="E846" s="16"/>
      <c r="F846" s="16"/>
    </row>
    <row r="847" ht="15.75" customHeight="1">
      <c r="A847" s="16"/>
      <c r="B847" s="16"/>
      <c r="C847" s="16"/>
      <c r="D847" s="16"/>
      <c r="E847" s="16"/>
      <c r="F847" s="16"/>
    </row>
    <row r="848" ht="15.75" customHeight="1">
      <c r="A848" s="16"/>
      <c r="B848" s="16"/>
      <c r="C848" s="16"/>
      <c r="D848" s="16"/>
      <c r="E848" s="16"/>
      <c r="F848" s="16"/>
    </row>
    <row r="849" ht="15.75" customHeight="1">
      <c r="A849" s="16"/>
      <c r="B849" s="16"/>
      <c r="C849" s="16"/>
      <c r="D849" s="16"/>
      <c r="E849" s="16"/>
      <c r="F849" s="16"/>
    </row>
    <row r="850" ht="15.75" customHeight="1">
      <c r="A850" s="16"/>
      <c r="B850" s="16"/>
      <c r="C850" s="16"/>
      <c r="D850" s="16"/>
      <c r="E850" s="16"/>
      <c r="F850" s="16"/>
    </row>
    <row r="851" ht="15.75" customHeight="1">
      <c r="A851" s="16"/>
      <c r="B851" s="16"/>
      <c r="C851" s="16"/>
      <c r="D851" s="16"/>
      <c r="E851" s="16"/>
      <c r="F851" s="16"/>
    </row>
    <row r="852" ht="15.75" customHeight="1">
      <c r="A852" s="16"/>
      <c r="B852" s="16"/>
      <c r="C852" s="16"/>
      <c r="D852" s="16"/>
      <c r="E852" s="16"/>
      <c r="F852" s="16"/>
    </row>
    <row r="853" ht="15.75" customHeight="1">
      <c r="A853" s="16"/>
      <c r="B853" s="16"/>
      <c r="C853" s="16"/>
      <c r="D853" s="16"/>
      <c r="E853" s="16"/>
      <c r="F853" s="16"/>
    </row>
    <row r="854" ht="15.75" customHeight="1">
      <c r="A854" s="16"/>
      <c r="B854" s="16"/>
      <c r="C854" s="16"/>
      <c r="D854" s="16"/>
      <c r="E854" s="16"/>
      <c r="F854" s="16"/>
    </row>
    <row r="855" ht="15.75" customHeight="1">
      <c r="A855" s="16"/>
      <c r="B855" s="16"/>
      <c r="C855" s="16"/>
      <c r="D855" s="16"/>
      <c r="E855" s="16"/>
      <c r="F855" s="16"/>
    </row>
    <row r="856" ht="15.75" customHeight="1">
      <c r="A856" s="16"/>
      <c r="B856" s="16"/>
      <c r="C856" s="16"/>
      <c r="D856" s="16"/>
      <c r="E856" s="16"/>
      <c r="F856" s="16"/>
    </row>
    <row r="857" ht="15.75" customHeight="1">
      <c r="A857" s="16"/>
      <c r="B857" s="16"/>
      <c r="C857" s="16"/>
      <c r="D857" s="16"/>
      <c r="E857" s="16"/>
      <c r="F857" s="16"/>
    </row>
    <row r="858" ht="15.75" customHeight="1">
      <c r="A858" s="16"/>
      <c r="B858" s="16"/>
      <c r="C858" s="16"/>
      <c r="D858" s="16"/>
      <c r="E858" s="16"/>
      <c r="F858" s="16"/>
    </row>
    <row r="859" ht="15.75" customHeight="1">
      <c r="A859" s="16"/>
      <c r="B859" s="16"/>
      <c r="C859" s="16"/>
      <c r="D859" s="16"/>
      <c r="E859" s="16"/>
      <c r="F859" s="16"/>
    </row>
    <row r="860" ht="15.75" customHeight="1">
      <c r="A860" s="16"/>
      <c r="B860" s="16"/>
      <c r="C860" s="16"/>
      <c r="D860" s="16"/>
      <c r="E860" s="16"/>
      <c r="F860" s="16"/>
    </row>
    <row r="861" ht="15.75" customHeight="1">
      <c r="A861" s="16"/>
      <c r="B861" s="16"/>
      <c r="C861" s="16"/>
      <c r="D861" s="16"/>
      <c r="E861" s="16"/>
      <c r="F861" s="16"/>
    </row>
    <row r="862" ht="15.75" customHeight="1">
      <c r="A862" s="16"/>
      <c r="B862" s="16"/>
      <c r="C862" s="16"/>
      <c r="D862" s="16"/>
      <c r="E862" s="16"/>
      <c r="F862" s="16"/>
    </row>
    <row r="863" ht="15.75" customHeight="1">
      <c r="A863" s="16"/>
      <c r="B863" s="16"/>
      <c r="C863" s="16"/>
      <c r="D863" s="16"/>
      <c r="E863" s="16"/>
      <c r="F863" s="16"/>
    </row>
    <row r="864" ht="15.75" customHeight="1">
      <c r="A864" s="16"/>
      <c r="B864" s="16"/>
      <c r="C864" s="16"/>
      <c r="D864" s="16"/>
      <c r="E864" s="16"/>
      <c r="F864" s="16"/>
    </row>
    <row r="865" ht="15.75" customHeight="1">
      <c r="A865" s="16"/>
      <c r="B865" s="16"/>
      <c r="C865" s="16"/>
      <c r="D865" s="16"/>
      <c r="E865" s="16"/>
      <c r="F865" s="16"/>
    </row>
    <row r="866" ht="15.75" customHeight="1">
      <c r="A866" s="16"/>
      <c r="B866" s="16"/>
      <c r="C866" s="16"/>
      <c r="D866" s="16"/>
      <c r="E866" s="16"/>
      <c r="F866" s="16"/>
    </row>
    <row r="867" ht="15.75" customHeight="1">
      <c r="A867" s="16"/>
      <c r="B867" s="16"/>
      <c r="C867" s="16"/>
      <c r="D867" s="16"/>
      <c r="E867" s="16"/>
      <c r="F867" s="16"/>
    </row>
    <row r="868" ht="15.75" customHeight="1">
      <c r="A868" s="16"/>
      <c r="B868" s="16"/>
      <c r="C868" s="16"/>
      <c r="D868" s="16"/>
      <c r="E868" s="16"/>
      <c r="F868" s="16"/>
    </row>
    <row r="869" ht="15.75" customHeight="1">
      <c r="A869" s="16"/>
      <c r="B869" s="16"/>
      <c r="C869" s="16"/>
      <c r="D869" s="16"/>
      <c r="E869" s="16"/>
      <c r="F869" s="16"/>
    </row>
    <row r="870" ht="15.75" customHeight="1">
      <c r="A870" s="16"/>
      <c r="B870" s="16"/>
      <c r="C870" s="16"/>
      <c r="D870" s="16"/>
      <c r="E870" s="16"/>
      <c r="F870" s="16"/>
    </row>
    <row r="871" ht="15.75" customHeight="1">
      <c r="A871" s="16"/>
      <c r="B871" s="16"/>
      <c r="C871" s="16"/>
      <c r="D871" s="16"/>
      <c r="E871" s="16"/>
      <c r="F871" s="16"/>
    </row>
    <row r="872" ht="15.75" customHeight="1">
      <c r="A872" s="16"/>
      <c r="B872" s="16"/>
      <c r="C872" s="16"/>
      <c r="D872" s="16"/>
      <c r="E872" s="16"/>
      <c r="F872" s="16"/>
    </row>
    <row r="873" ht="15.75" customHeight="1">
      <c r="A873" s="16"/>
      <c r="B873" s="16"/>
      <c r="C873" s="16"/>
      <c r="D873" s="16"/>
      <c r="E873" s="16"/>
      <c r="F873" s="16"/>
    </row>
    <row r="874" ht="15.75" customHeight="1">
      <c r="A874" s="16"/>
      <c r="B874" s="16"/>
      <c r="C874" s="16"/>
      <c r="D874" s="16"/>
      <c r="E874" s="16"/>
      <c r="F874" s="16"/>
    </row>
    <row r="875" ht="15.75" customHeight="1">
      <c r="A875" s="16"/>
      <c r="B875" s="16"/>
      <c r="C875" s="16"/>
      <c r="D875" s="16"/>
      <c r="E875" s="16"/>
      <c r="F875" s="16"/>
    </row>
    <row r="876" ht="15.75" customHeight="1">
      <c r="A876" s="16"/>
      <c r="B876" s="16"/>
      <c r="C876" s="16"/>
      <c r="D876" s="16"/>
      <c r="E876" s="16"/>
      <c r="F876" s="16"/>
    </row>
    <row r="877" ht="15.75" customHeight="1">
      <c r="A877" s="16"/>
      <c r="B877" s="16"/>
      <c r="C877" s="16"/>
      <c r="D877" s="16"/>
      <c r="E877" s="16"/>
      <c r="F877" s="16"/>
    </row>
    <row r="878" ht="15.75" customHeight="1">
      <c r="A878" s="16"/>
      <c r="B878" s="16"/>
      <c r="C878" s="16"/>
      <c r="D878" s="16"/>
      <c r="E878" s="16"/>
      <c r="F878" s="16"/>
    </row>
    <row r="879" ht="15.75" customHeight="1">
      <c r="A879" s="16"/>
      <c r="B879" s="16"/>
      <c r="C879" s="16"/>
      <c r="D879" s="16"/>
      <c r="E879" s="16"/>
      <c r="F879" s="16"/>
    </row>
    <row r="880" ht="15.75" customHeight="1">
      <c r="A880" s="16"/>
      <c r="B880" s="16"/>
      <c r="C880" s="16"/>
      <c r="D880" s="16"/>
      <c r="E880" s="16"/>
      <c r="F880" s="16"/>
    </row>
    <row r="881" ht="15.75" customHeight="1">
      <c r="A881" s="16"/>
      <c r="B881" s="16"/>
      <c r="C881" s="16"/>
      <c r="D881" s="16"/>
      <c r="E881" s="16"/>
      <c r="F881" s="16"/>
    </row>
    <row r="882" ht="15.75" customHeight="1">
      <c r="A882" s="16"/>
      <c r="B882" s="16"/>
      <c r="C882" s="16"/>
      <c r="D882" s="16"/>
      <c r="E882" s="16"/>
      <c r="F882" s="16"/>
    </row>
    <row r="883" ht="15.75" customHeight="1">
      <c r="A883" s="16"/>
      <c r="B883" s="16"/>
      <c r="C883" s="16"/>
      <c r="D883" s="16"/>
      <c r="E883" s="16"/>
      <c r="F883" s="16"/>
    </row>
    <row r="884" ht="15.75" customHeight="1">
      <c r="A884" s="16"/>
      <c r="B884" s="16"/>
      <c r="C884" s="16"/>
      <c r="D884" s="16"/>
      <c r="E884" s="16"/>
      <c r="F884" s="16"/>
    </row>
    <row r="885" ht="15.75" customHeight="1">
      <c r="A885" s="16"/>
      <c r="B885" s="16"/>
      <c r="C885" s="16"/>
      <c r="D885" s="16"/>
      <c r="E885" s="16"/>
      <c r="F885" s="16"/>
    </row>
    <row r="886" ht="15.75" customHeight="1">
      <c r="A886" s="16"/>
      <c r="B886" s="16"/>
      <c r="C886" s="16"/>
      <c r="D886" s="16"/>
      <c r="E886" s="16"/>
      <c r="F886" s="16"/>
    </row>
    <row r="887" ht="15.75" customHeight="1">
      <c r="A887" s="16"/>
      <c r="B887" s="16"/>
      <c r="C887" s="16"/>
      <c r="D887" s="16"/>
      <c r="E887" s="16"/>
      <c r="F887" s="16"/>
    </row>
    <row r="888" ht="15.75" customHeight="1">
      <c r="A888" s="16"/>
      <c r="B888" s="16"/>
      <c r="C888" s="16"/>
      <c r="D888" s="16"/>
      <c r="E888" s="16"/>
      <c r="F888" s="16"/>
    </row>
    <row r="889" ht="15.75" customHeight="1">
      <c r="A889" s="16"/>
      <c r="B889" s="16"/>
      <c r="C889" s="16"/>
      <c r="D889" s="16"/>
      <c r="E889" s="16"/>
      <c r="F889" s="16"/>
    </row>
    <row r="890" ht="15.75" customHeight="1">
      <c r="A890" s="16"/>
      <c r="B890" s="16"/>
      <c r="C890" s="16"/>
      <c r="D890" s="16"/>
      <c r="E890" s="16"/>
      <c r="F890" s="16"/>
    </row>
    <row r="891" ht="15.75" customHeight="1">
      <c r="A891" s="16"/>
      <c r="B891" s="16"/>
      <c r="C891" s="16"/>
      <c r="D891" s="16"/>
      <c r="E891" s="16"/>
      <c r="F891" s="16"/>
    </row>
    <row r="892" ht="15.75" customHeight="1">
      <c r="A892" s="16"/>
      <c r="B892" s="16"/>
      <c r="C892" s="16"/>
      <c r="D892" s="16"/>
      <c r="E892" s="16"/>
      <c r="F892" s="16"/>
    </row>
    <row r="893" ht="15.75" customHeight="1">
      <c r="A893" s="16"/>
      <c r="B893" s="16"/>
      <c r="C893" s="16"/>
      <c r="D893" s="16"/>
      <c r="E893" s="16"/>
      <c r="F893" s="16"/>
    </row>
    <row r="894" ht="15.75" customHeight="1">
      <c r="A894" s="16"/>
      <c r="B894" s="16"/>
      <c r="C894" s="16"/>
      <c r="D894" s="16"/>
      <c r="E894" s="16"/>
      <c r="F894" s="16"/>
    </row>
    <row r="895" ht="15.75" customHeight="1">
      <c r="A895" s="16"/>
      <c r="B895" s="16"/>
      <c r="C895" s="16"/>
      <c r="D895" s="16"/>
      <c r="E895" s="16"/>
      <c r="F895" s="16"/>
    </row>
    <row r="896" ht="15.75" customHeight="1">
      <c r="A896" s="16"/>
      <c r="B896" s="16"/>
      <c r="C896" s="16"/>
      <c r="D896" s="16"/>
      <c r="E896" s="16"/>
      <c r="F896" s="16"/>
    </row>
    <row r="897" ht="15.75" customHeight="1">
      <c r="A897" s="16"/>
      <c r="B897" s="16"/>
      <c r="C897" s="16"/>
      <c r="D897" s="16"/>
      <c r="E897" s="16"/>
      <c r="F897" s="16"/>
    </row>
    <row r="898" ht="15.75" customHeight="1">
      <c r="A898" s="16"/>
      <c r="B898" s="16"/>
      <c r="C898" s="16"/>
      <c r="D898" s="16"/>
      <c r="E898" s="16"/>
      <c r="F898" s="16"/>
    </row>
    <row r="899" ht="15.75" customHeight="1">
      <c r="A899" s="16"/>
      <c r="B899" s="16"/>
      <c r="C899" s="16"/>
      <c r="D899" s="16"/>
      <c r="E899" s="16"/>
      <c r="F899" s="16"/>
    </row>
    <row r="900" ht="15.75" customHeight="1">
      <c r="A900" s="16"/>
      <c r="B900" s="16"/>
      <c r="C900" s="16"/>
      <c r="D900" s="16"/>
      <c r="E900" s="16"/>
      <c r="F900" s="16"/>
    </row>
    <row r="901" ht="15.75" customHeight="1">
      <c r="A901" s="16"/>
      <c r="B901" s="16"/>
      <c r="C901" s="16"/>
      <c r="D901" s="16"/>
      <c r="E901" s="16"/>
      <c r="F901" s="16"/>
    </row>
    <row r="902" ht="15.75" customHeight="1">
      <c r="A902" s="16"/>
      <c r="B902" s="16"/>
      <c r="C902" s="16"/>
      <c r="D902" s="16"/>
      <c r="E902" s="16"/>
      <c r="F902" s="16"/>
    </row>
    <row r="903" ht="15.75" customHeight="1">
      <c r="A903" s="16"/>
      <c r="B903" s="16"/>
      <c r="C903" s="16"/>
      <c r="D903" s="16"/>
      <c r="E903" s="16"/>
      <c r="F903" s="16"/>
    </row>
    <row r="904" ht="15.75" customHeight="1">
      <c r="A904" s="16"/>
      <c r="B904" s="16"/>
      <c r="C904" s="16"/>
      <c r="D904" s="16"/>
      <c r="E904" s="16"/>
      <c r="F904" s="16"/>
    </row>
    <row r="905" ht="15.75" customHeight="1">
      <c r="A905" s="16"/>
      <c r="B905" s="16"/>
      <c r="C905" s="16"/>
      <c r="D905" s="16"/>
      <c r="E905" s="16"/>
      <c r="F905" s="16"/>
    </row>
    <row r="906" ht="15.75" customHeight="1">
      <c r="A906" s="16"/>
      <c r="B906" s="16"/>
      <c r="C906" s="16"/>
      <c r="D906" s="16"/>
      <c r="E906" s="16"/>
      <c r="F906" s="16"/>
    </row>
    <row r="907" ht="15.75" customHeight="1">
      <c r="A907" s="16"/>
      <c r="B907" s="16"/>
      <c r="C907" s="16"/>
      <c r="D907" s="16"/>
      <c r="E907" s="16"/>
      <c r="F907" s="16"/>
    </row>
    <row r="908" ht="15.75" customHeight="1">
      <c r="A908" s="16"/>
      <c r="B908" s="16"/>
      <c r="C908" s="16"/>
      <c r="D908" s="16"/>
      <c r="E908" s="16"/>
      <c r="F908" s="16"/>
    </row>
    <row r="909" ht="15.75" customHeight="1">
      <c r="A909" s="16"/>
      <c r="B909" s="16"/>
      <c r="C909" s="16"/>
      <c r="D909" s="16"/>
      <c r="E909" s="16"/>
      <c r="F909" s="16"/>
    </row>
    <row r="910" ht="15.75" customHeight="1">
      <c r="A910" s="16"/>
      <c r="B910" s="16"/>
      <c r="C910" s="16"/>
      <c r="D910" s="16"/>
      <c r="E910" s="16"/>
      <c r="F910" s="16"/>
    </row>
    <row r="911" ht="15.75" customHeight="1">
      <c r="A911" s="16"/>
      <c r="B911" s="16"/>
      <c r="C911" s="16"/>
      <c r="D911" s="16"/>
      <c r="E911" s="16"/>
      <c r="F911" s="16"/>
    </row>
    <row r="912" ht="15.75" customHeight="1">
      <c r="A912" s="16"/>
      <c r="B912" s="16"/>
      <c r="C912" s="16"/>
      <c r="D912" s="16"/>
      <c r="E912" s="16"/>
      <c r="F912" s="16"/>
    </row>
    <row r="913" ht="15.75" customHeight="1">
      <c r="A913" s="16"/>
      <c r="B913" s="16"/>
      <c r="C913" s="16"/>
      <c r="D913" s="16"/>
      <c r="E913" s="16"/>
      <c r="F913" s="16"/>
    </row>
    <row r="914" ht="15.75" customHeight="1">
      <c r="A914" s="16"/>
      <c r="B914" s="16"/>
      <c r="C914" s="16"/>
      <c r="D914" s="16"/>
      <c r="E914" s="16"/>
      <c r="F914" s="16"/>
    </row>
    <row r="915" ht="15.75" customHeight="1">
      <c r="A915" s="16"/>
      <c r="B915" s="16"/>
      <c r="C915" s="16"/>
      <c r="D915" s="16"/>
      <c r="E915" s="16"/>
      <c r="F915" s="16"/>
    </row>
    <row r="916" ht="15.75" customHeight="1">
      <c r="A916" s="16"/>
      <c r="B916" s="16"/>
      <c r="C916" s="16"/>
      <c r="D916" s="16"/>
      <c r="E916" s="16"/>
      <c r="F916" s="16"/>
    </row>
    <row r="917" ht="15.75" customHeight="1">
      <c r="A917" s="16"/>
      <c r="B917" s="16"/>
      <c r="C917" s="16"/>
      <c r="D917" s="16"/>
      <c r="E917" s="16"/>
      <c r="F917" s="16"/>
    </row>
    <row r="918" ht="15.75" customHeight="1">
      <c r="A918" s="16"/>
      <c r="B918" s="16"/>
      <c r="C918" s="16"/>
      <c r="D918" s="16"/>
      <c r="E918" s="16"/>
      <c r="F918" s="16"/>
    </row>
    <row r="919" ht="15.75" customHeight="1">
      <c r="A919" s="16"/>
      <c r="B919" s="16"/>
      <c r="C919" s="16"/>
      <c r="D919" s="16"/>
      <c r="E919" s="16"/>
      <c r="F919" s="16"/>
    </row>
    <row r="920" ht="15.75" customHeight="1">
      <c r="A920" s="16"/>
      <c r="B920" s="16"/>
      <c r="C920" s="16"/>
      <c r="D920" s="16"/>
      <c r="E920" s="16"/>
      <c r="F920" s="16"/>
    </row>
    <row r="921" ht="15.75" customHeight="1">
      <c r="A921" s="16"/>
      <c r="B921" s="16"/>
      <c r="C921" s="16"/>
      <c r="D921" s="16"/>
      <c r="E921" s="16"/>
      <c r="F921" s="16"/>
    </row>
    <row r="922" ht="15.75" customHeight="1">
      <c r="A922" s="16"/>
      <c r="B922" s="16"/>
      <c r="C922" s="16"/>
      <c r="D922" s="16"/>
      <c r="E922" s="16"/>
      <c r="F922" s="16"/>
    </row>
    <row r="923" ht="15.75" customHeight="1">
      <c r="A923" s="16"/>
      <c r="B923" s="16"/>
      <c r="C923" s="16"/>
      <c r="D923" s="16"/>
      <c r="E923" s="16"/>
      <c r="F923" s="16"/>
    </row>
    <row r="924" ht="15.75" customHeight="1">
      <c r="A924" s="16"/>
      <c r="B924" s="16"/>
      <c r="C924" s="16"/>
      <c r="D924" s="16"/>
      <c r="E924" s="16"/>
      <c r="F924" s="16"/>
    </row>
    <row r="925" ht="15.75" customHeight="1">
      <c r="A925" s="16"/>
      <c r="B925" s="16"/>
      <c r="C925" s="16"/>
      <c r="D925" s="16"/>
      <c r="E925" s="16"/>
      <c r="F925" s="16"/>
    </row>
    <row r="926" ht="15.75" customHeight="1">
      <c r="A926" s="16"/>
      <c r="B926" s="16"/>
      <c r="C926" s="16"/>
      <c r="D926" s="16"/>
      <c r="E926" s="16"/>
      <c r="F926" s="16"/>
    </row>
    <row r="927" ht="15.75" customHeight="1">
      <c r="A927" s="16"/>
      <c r="B927" s="16"/>
      <c r="C927" s="16"/>
      <c r="D927" s="16"/>
      <c r="E927" s="16"/>
      <c r="F927" s="16"/>
    </row>
    <row r="928" ht="15.75" customHeight="1">
      <c r="A928" s="16"/>
      <c r="B928" s="16"/>
      <c r="C928" s="16"/>
      <c r="D928" s="16"/>
      <c r="E928" s="16"/>
      <c r="F928" s="16"/>
    </row>
    <row r="929" ht="15.75" customHeight="1">
      <c r="A929" s="16"/>
      <c r="B929" s="16"/>
      <c r="C929" s="16"/>
      <c r="D929" s="16"/>
      <c r="E929" s="16"/>
      <c r="F929" s="16"/>
    </row>
    <row r="930" ht="15.75" customHeight="1">
      <c r="A930" s="16"/>
      <c r="B930" s="16"/>
      <c r="C930" s="16"/>
      <c r="D930" s="16"/>
      <c r="E930" s="16"/>
      <c r="F930" s="16"/>
    </row>
    <row r="931" ht="15.75" customHeight="1">
      <c r="A931" s="16"/>
      <c r="B931" s="16"/>
      <c r="C931" s="16"/>
      <c r="D931" s="16"/>
      <c r="E931" s="16"/>
      <c r="F931" s="16"/>
    </row>
    <row r="932" ht="15.75" customHeight="1">
      <c r="A932" s="16"/>
      <c r="B932" s="16"/>
      <c r="C932" s="16"/>
      <c r="D932" s="16"/>
      <c r="E932" s="16"/>
      <c r="F932" s="16"/>
    </row>
    <row r="933" ht="15.75" customHeight="1">
      <c r="A933" s="16"/>
      <c r="B933" s="16"/>
      <c r="C933" s="16"/>
      <c r="D933" s="16"/>
      <c r="E933" s="16"/>
      <c r="F933" s="16"/>
    </row>
    <row r="934" ht="15.75" customHeight="1">
      <c r="A934" s="16"/>
      <c r="B934" s="16"/>
      <c r="C934" s="16"/>
      <c r="D934" s="16"/>
      <c r="E934" s="16"/>
      <c r="F934" s="16"/>
    </row>
    <row r="935" ht="15.75" customHeight="1">
      <c r="A935" s="16"/>
      <c r="B935" s="16"/>
      <c r="C935" s="16"/>
      <c r="D935" s="16"/>
      <c r="E935" s="16"/>
      <c r="F935" s="16"/>
    </row>
    <row r="936" ht="15.75" customHeight="1">
      <c r="A936" s="16"/>
      <c r="B936" s="16"/>
      <c r="C936" s="16"/>
      <c r="D936" s="16"/>
      <c r="E936" s="16"/>
      <c r="F936" s="16"/>
    </row>
    <row r="937" ht="15.75" customHeight="1">
      <c r="A937" s="16"/>
      <c r="B937" s="16"/>
      <c r="C937" s="16"/>
      <c r="D937" s="16"/>
      <c r="E937" s="16"/>
      <c r="F937" s="16"/>
    </row>
    <row r="938" ht="15.75" customHeight="1">
      <c r="A938" s="16"/>
      <c r="B938" s="16"/>
      <c r="C938" s="16"/>
      <c r="D938" s="16"/>
      <c r="E938" s="16"/>
      <c r="F938" s="16"/>
    </row>
    <row r="939" ht="15.75" customHeight="1">
      <c r="A939" s="16"/>
      <c r="B939" s="16"/>
      <c r="C939" s="16"/>
      <c r="D939" s="16"/>
      <c r="E939" s="16"/>
      <c r="F939" s="16"/>
    </row>
    <row r="940" ht="15.75" customHeight="1">
      <c r="A940" s="16"/>
      <c r="B940" s="16"/>
      <c r="C940" s="16"/>
      <c r="D940" s="16"/>
      <c r="E940" s="16"/>
      <c r="F940" s="16"/>
    </row>
    <row r="941" ht="15.75" customHeight="1">
      <c r="A941" s="16"/>
      <c r="B941" s="16"/>
      <c r="C941" s="16"/>
      <c r="D941" s="16"/>
      <c r="E941" s="16"/>
      <c r="F941" s="16"/>
    </row>
    <row r="942" ht="15.75" customHeight="1">
      <c r="A942" s="16"/>
      <c r="B942" s="16"/>
      <c r="C942" s="16"/>
      <c r="D942" s="16"/>
      <c r="E942" s="16"/>
      <c r="F942" s="16"/>
    </row>
    <row r="943" ht="15.75" customHeight="1">
      <c r="A943" s="16"/>
      <c r="B943" s="16"/>
      <c r="C943" s="16"/>
      <c r="D943" s="16"/>
      <c r="E943" s="16"/>
      <c r="F943" s="16"/>
    </row>
    <row r="944" ht="15.75" customHeight="1">
      <c r="A944" s="16"/>
      <c r="B944" s="16"/>
      <c r="C944" s="16"/>
      <c r="D944" s="16"/>
      <c r="E944" s="16"/>
      <c r="F944" s="16"/>
    </row>
    <row r="945" ht="15.75" customHeight="1">
      <c r="A945" s="16"/>
      <c r="B945" s="16"/>
      <c r="C945" s="16"/>
      <c r="D945" s="16"/>
      <c r="E945" s="16"/>
      <c r="F945" s="16"/>
    </row>
    <row r="946" ht="15.75" customHeight="1">
      <c r="A946" s="16"/>
      <c r="B946" s="16"/>
      <c r="C946" s="16"/>
      <c r="D946" s="16"/>
      <c r="E946" s="16"/>
      <c r="F946" s="16"/>
    </row>
    <row r="947" ht="15.75" customHeight="1">
      <c r="A947" s="16"/>
      <c r="B947" s="16"/>
      <c r="C947" s="16"/>
      <c r="D947" s="16"/>
      <c r="E947" s="16"/>
      <c r="F947" s="16"/>
    </row>
    <row r="948" ht="15.75" customHeight="1">
      <c r="A948" s="16"/>
      <c r="B948" s="16"/>
      <c r="C948" s="16"/>
      <c r="D948" s="16"/>
      <c r="E948" s="16"/>
      <c r="F948" s="16"/>
    </row>
    <row r="949" ht="15.75" customHeight="1">
      <c r="A949" s="16"/>
      <c r="B949" s="16"/>
      <c r="C949" s="16"/>
      <c r="D949" s="16"/>
      <c r="E949" s="16"/>
      <c r="F949" s="16"/>
    </row>
    <row r="950" ht="15.75" customHeight="1">
      <c r="A950" s="16"/>
      <c r="B950" s="16"/>
      <c r="C950" s="16"/>
      <c r="D950" s="16"/>
      <c r="E950" s="16"/>
      <c r="F950" s="16"/>
    </row>
    <row r="951" ht="15.75" customHeight="1">
      <c r="A951" s="16"/>
      <c r="B951" s="16"/>
      <c r="C951" s="16"/>
      <c r="D951" s="16"/>
      <c r="E951" s="16"/>
      <c r="F951" s="16"/>
    </row>
    <row r="952" ht="15.75" customHeight="1">
      <c r="A952" s="16"/>
      <c r="B952" s="16"/>
      <c r="C952" s="16"/>
      <c r="D952" s="16"/>
      <c r="E952" s="16"/>
      <c r="F952" s="16"/>
    </row>
    <row r="953" ht="15.75" customHeight="1">
      <c r="A953" s="16"/>
      <c r="B953" s="16"/>
      <c r="C953" s="16"/>
      <c r="D953" s="16"/>
      <c r="E953" s="16"/>
      <c r="F953" s="16"/>
    </row>
    <row r="954" ht="15.75" customHeight="1">
      <c r="A954" s="16"/>
      <c r="B954" s="16"/>
      <c r="C954" s="16"/>
      <c r="D954" s="16"/>
      <c r="E954" s="16"/>
      <c r="F954" s="16"/>
    </row>
    <row r="955" ht="15.75" customHeight="1">
      <c r="A955" s="16"/>
      <c r="B955" s="16"/>
      <c r="C955" s="16"/>
      <c r="D955" s="16"/>
      <c r="E955" s="16"/>
      <c r="F955" s="16"/>
    </row>
    <row r="956" ht="15.75" customHeight="1">
      <c r="A956" s="16"/>
      <c r="B956" s="16"/>
      <c r="C956" s="16"/>
      <c r="D956" s="16"/>
      <c r="E956" s="16"/>
      <c r="F956" s="16"/>
    </row>
    <row r="957" ht="15.75" customHeight="1">
      <c r="A957" s="16"/>
      <c r="B957" s="16"/>
      <c r="C957" s="16"/>
      <c r="D957" s="16"/>
      <c r="E957" s="16"/>
      <c r="F957" s="16"/>
    </row>
    <row r="958" ht="15.75" customHeight="1">
      <c r="A958" s="16"/>
      <c r="B958" s="16"/>
      <c r="C958" s="16"/>
      <c r="D958" s="16"/>
      <c r="E958" s="16"/>
      <c r="F958" s="16"/>
    </row>
    <row r="959" ht="15.75" customHeight="1">
      <c r="A959" s="16"/>
      <c r="B959" s="16"/>
      <c r="C959" s="16"/>
      <c r="D959" s="16"/>
      <c r="E959" s="16"/>
      <c r="F959" s="16"/>
    </row>
    <row r="960" ht="15.75" customHeight="1">
      <c r="A960" s="16"/>
      <c r="B960" s="16"/>
      <c r="C960" s="16"/>
      <c r="D960" s="16"/>
      <c r="E960" s="16"/>
      <c r="F960" s="16"/>
    </row>
    <row r="961" ht="15.75" customHeight="1">
      <c r="A961" s="16"/>
      <c r="B961" s="16"/>
      <c r="C961" s="16"/>
      <c r="D961" s="16"/>
      <c r="E961" s="16"/>
      <c r="F961" s="16"/>
    </row>
    <row r="962" ht="15.75" customHeight="1">
      <c r="A962" s="16"/>
      <c r="B962" s="16"/>
      <c r="C962" s="16"/>
      <c r="D962" s="16"/>
      <c r="E962" s="16"/>
      <c r="F962" s="16"/>
    </row>
    <row r="963" ht="15.75" customHeight="1">
      <c r="A963" s="16"/>
      <c r="B963" s="16"/>
      <c r="C963" s="16"/>
      <c r="D963" s="16"/>
      <c r="E963" s="16"/>
      <c r="F963" s="16"/>
    </row>
    <row r="964" ht="15.75" customHeight="1">
      <c r="A964" s="16"/>
      <c r="B964" s="16"/>
      <c r="C964" s="16"/>
      <c r="D964" s="16"/>
      <c r="E964" s="16"/>
      <c r="F964" s="16"/>
    </row>
    <row r="965" ht="15.75" customHeight="1">
      <c r="A965" s="16"/>
      <c r="B965" s="16"/>
      <c r="C965" s="16"/>
      <c r="D965" s="16"/>
      <c r="E965" s="16"/>
      <c r="F965" s="16"/>
    </row>
    <row r="966" ht="15.75" customHeight="1">
      <c r="A966" s="16"/>
      <c r="B966" s="16"/>
      <c r="C966" s="16"/>
      <c r="D966" s="16"/>
      <c r="E966" s="16"/>
      <c r="F966" s="16"/>
    </row>
    <row r="967" ht="15.75" customHeight="1">
      <c r="A967" s="16"/>
      <c r="B967" s="16"/>
      <c r="C967" s="16"/>
      <c r="D967" s="16"/>
      <c r="E967" s="16"/>
      <c r="F967" s="16"/>
    </row>
    <row r="968" ht="15.75" customHeight="1">
      <c r="A968" s="16"/>
      <c r="B968" s="16"/>
      <c r="C968" s="16"/>
      <c r="D968" s="16"/>
      <c r="E968" s="16"/>
      <c r="F968" s="16"/>
    </row>
    <row r="969" ht="15.75" customHeight="1">
      <c r="A969" s="16"/>
      <c r="B969" s="16"/>
      <c r="C969" s="16"/>
      <c r="D969" s="16"/>
      <c r="E969" s="16"/>
      <c r="F969" s="16"/>
    </row>
    <row r="970" ht="15.75" customHeight="1">
      <c r="A970" s="16"/>
      <c r="B970" s="16"/>
      <c r="C970" s="16"/>
      <c r="D970" s="16"/>
      <c r="E970" s="16"/>
      <c r="F970" s="16"/>
    </row>
    <row r="971" ht="15.75" customHeight="1">
      <c r="A971" s="16"/>
      <c r="B971" s="16"/>
      <c r="C971" s="16"/>
      <c r="D971" s="16"/>
      <c r="E971" s="16"/>
      <c r="F971" s="16"/>
    </row>
    <row r="972" ht="15.75" customHeight="1">
      <c r="A972" s="16"/>
      <c r="B972" s="16"/>
      <c r="C972" s="16"/>
      <c r="D972" s="16"/>
      <c r="E972" s="16"/>
      <c r="F972" s="16"/>
    </row>
    <row r="973" ht="15.75" customHeight="1">
      <c r="A973" s="16"/>
      <c r="B973" s="16"/>
      <c r="C973" s="16"/>
      <c r="D973" s="16"/>
      <c r="E973" s="16"/>
      <c r="F973" s="16"/>
    </row>
    <row r="974" ht="15.75" customHeight="1">
      <c r="A974" s="16"/>
      <c r="B974" s="16"/>
      <c r="C974" s="16"/>
      <c r="D974" s="16"/>
      <c r="E974" s="16"/>
      <c r="F974" s="16"/>
    </row>
    <row r="975" ht="15.75" customHeight="1">
      <c r="A975" s="16"/>
      <c r="B975" s="16"/>
      <c r="C975" s="16"/>
      <c r="D975" s="16"/>
      <c r="E975" s="16"/>
      <c r="F975" s="16"/>
    </row>
    <row r="976" ht="15.75" customHeight="1">
      <c r="A976" s="16"/>
      <c r="B976" s="16"/>
      <c r="C976" s="16"/>
      <c r="D976" s="16"/>
      <c r="E976" s="16"/>
      <c r="F976" s="16"/>
    </row>
    <row r="977" ht="15.75" customHeight="1">
      <c r="A977" s="16"/>
      <c r="B977" s="16"/>
      <c r="C977" s="16"/>
      <c r="D977" s="16"/>
      <c r="E977" s="16"/>
      <c r="F977" s="16"/>
    </row>
    <row r="978" ht="15.75" customHeight="1">
      <c r="A978" s="16"/>
      <c r="B978" s="16"/>
      <c r="C978" s="16"/>
      <c r="D978" s="16"/>
      <c r="E978" s="16"/>
      <c r="F978" s="16"/>
    </row>
    <row r="979" ht="15.75" customHeight="1">
      <c r="A979" s="16"/>
      <c r="B979" s="16"/>
      <c r="C979" s="16"/>
      <c r="D979" s="16"/>
      <c r="E979" s="16"/>
      <c r="F979" s="16"/>
    </row>
    <row r="980" ht="15.75" customHeight="1">
      <c r="A980" s="16"/>
      <c r="B980" s="16"/>
      <c r="C980" s="16"/>
      <c r="D980" s="16"/>
      <c r="E980" s="16"/>
      <c r="F980" s="16"/>
    </row>
    <row r="981" ht="15.75" customHeight="1">
      <c r="A981" s="16"/>
      <c r="B981" s="16"/>
      <c r="C981" s="16"/>
      <c r="D981" s="16"/>
      <c r="E981" s="16"/>
      <c r="F981" s="16"/>
    </row>
    <row r="982" ht="15.75" customHeight="1">
      <c r="A982" s="16"/>
      <c r="B982" s="16"/>
      <c r="C982" s="16"/>
      <c r="D982" s="16"/>
      <c r="E982" s="16"/>
      <c r="F982" s="16"/>
    </row>
    <row r="983" ht="15.75" customHeight="1">
      <c r="A983" s="16"/>
      <c r="B983" s="16"/>
      <c r="C983" s="16"/>
      <c r="D983" s="16"/>
      <c r="E983" s="16"/>
      <c r="F983" s="16"/>
    </row>
    <row r="984" ht="15.75" customHeight="1">
      <c r="A984" s="16"/>
      <c r="B984" s="16"/>
      <c r="C984" s="16"/>
      <c r="D984" s="16"/>
      <c r="E984" s="16"/>
      <c r="F984" s="16"/>
    </row>
    <row r="985" ht="15.75" customHeight="1">
      <c r="A985" s="16"/>
      <c r="B985" s="16"/>
      <c r="C985" s="16"/>
      <c r="D985" s="16"/>
      <c r="E985" s="16"/>
      <c r="F985" s="16"/>
    </row>
    <row r="986" ht="15.75" customHeight="1">
      <c r="A986" s="16"/>
      <c r="B986" s="16"/>
      <c r="C986" s="16"/>
      <c r="D986" s="16"/>
      <c r="E986" s="16"/>
      <c r="F986" s="16"/>
    </row>
    <row r="987" ht="15.75" customHeight="1">
      <c r="A987" s="16"/>
      <c r="B987" s="16"/>
      <c r="C987" s="16"/>
      <c r="D987" s="16"/>
      <c r="E987" s="16"/>
      <c r="F987" s="16"/>
    </row>
    <row r="988" ht="15.75" customHeight="1">
      <c r="A988" s="16"/>
      <c r="B988" s="16"/>
      <c r="C988" s="16"/>
      <c r="D988" s="16"/>
      <c r="E988" s="16"/>
      <c r="F988" s="16"/>
    </row>
    <row r="989" ht="15.75" customHeight="1">
      <c r="A989" s="16"/>
      <c r="B989" s="16"/>
      <c r="C989" s="16"/>
      <c r="D989" s="16"/>
      <c r="E989" s="16"/>
      <c r="F989" s="16"/>
    </row>
    <row r="990" ht="15.75" customHeight="1">
      <c r="A990" s="16"/>
      <c r="B990" s="16"/>
      <c r="C990" s="16"/>
      <c r="D990" s="16"/>
      <c r="E990" s="16"/>
      <c r="F990" s="16"/>
    </row>
    <row r="991" ht="15.75" customHeight="1">
      <c r="A991" s="16"/>
      <c r="B991" s="16"/>
      <c r="C991" s="16"/>
      <c r="D991" s="16"/>
      <c r="E991" s="16"/>
      <c r="F991" s="16"/>
    </row>
    <row r="992" ht="15.75" customHeight="1">
      <c r="A992" s="16"/>
      <c r="B992" s="16"/>
      <c r="C992" s="16"/>
      <c r="D992" s="16"/>
      <c r="E992" s="16"/>
      <c r="F992" s="16"/>
    </row>
    <row r="993" ht="15.75" customHeight="1">
      <c r="A993" s="16"/>
      <c r="B993" s="16"/>
      <c r="C993" s="16"/>
      <c r="D993" s="16"/>
      <c r="E993" s="16"/>
      <c r="F993" s="16"/>
    </row>
    <row r="994" ht="15.75" customHeight="1">
      <c r="A994" s="16"/>
      <c r="B994" s="16"/>
      <c r="C994" s="16"/>
      <c r="D994" s="16"/>
      <c r="E994" s="16"/>
      <c r="F994" s="16"/>
    </row>
    <row r="995" ht="15.75" customHeight="1">
      <c r="A995" s="16"/>
      <c r="B995" s="16"/>
      <c r="C995" s="16"/>
      <c r="D995" s="16"/>
      <c r="E995" s="16"/>
      <c r="F995" s="16"/>
    </row>
    <row r="996" ht="15.75" customHeight="1">
      <c r="A996" s="16"/>
      <c r="B996" s="16"/>
      <c r="C996" s="16"/>
      <c r="D996" s="16"/>
      <c r="E996" s="16"/>
      <c r="F996" s="16"/>
    </row>
    <row r="997" ht="15.75" customHeight="1">
      <c r="A997" s="16"/>
      <c r="B997" s="16"/>
      <c r="C997" s="16"/>
      <c r="D997" s="16"/>
      <c r="E997" s="16"/>
      <c r="F997" s="16"/>
    </row>
    <row r="998" ht="15.75" customHeight="1">
      <c r="A998" s="16"/>
      <c r="B998" s="16"/>
      <c r="C998" s="16"/>
      <c r="D998" s="16"/>
      <c r="E998" s="16"/>
      <c r="F998" s="16"/>
    </row>
    <row r="999" ht="15.75" customHeight="1">
      <c r="A999" s="16"/>
      <c r="B999" s="16"/>
      <c r="C999" s="16"/>
      <c r="D999" s="16"/>
      <c r="E999" s="16"/>
      <c r="F999" s="16"/>
    </row>
    <row r="1000" ht="15.75" customHeight="1">
      <c r="A1000" s="16"/>
      <c r="B1000" s="16"/>
      <c r="C1000" s="16"/>
      <c r="D1000" s="16"/>
      <c r="E1000" s="16"/>
      <c r="F1000" s="16"/>
    </row>
  </sheetData>
  <mergeCells count="4">
    <mergeCell ref="B5:C5"/>
    <mergeCell ref="B6:C6"/>
    <mergeCell ref="B20:C20"/>
    <mergeCell ref="B21:C21"/>
  </mergeCells>
  <printOptions horizontalCentered="1"/>
  <pageMargins bottom="0.5" footer="0.0" header="0.0" left="0.4" right="0.4" top="0.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E33A"/>
    <pageSetUpPr fitToPage="1"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2" width="2.43"/>
    <col customWidth="1" min="3" max="3" width="17.29"/>
    <col customWidth="1" min="4" max="4" width="33.29"/>
    <col customWidth="1" min="5" max="16" width="12.14"/>
    <col customWidth="1" min="17" max="17" width="3.57"/>
    <col customWidth="1" min="18" max="18" width="43.0"/>
    <col customWidth="1" min="19" max="19" width="37.57"/>
    <col customWidth="1" min="20" max="20" width="8.71"/>
    <col customWidth="1" hidden="1" min="21" max="24" width="13.0"/>
  </cols>
  <sheetData>
    <row r="1" ht="45.0" customHeight="1">
      <c r="A1" s="17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6"/>
      <c r="Q1" s="19"/>
      <c r="R1" s="1"/>
      <c r="S1" s="1"/>
      <c r="T1" s="3"/>
      <c r="U1" s="3"/>
      <c r="V1" s="3"/>
      <c r="W1" s="3"/>
      <c r="X1" s="3"/>
      <c r="Y1" s="20"/>
      <c r="Z1" s="20"/>
    </row>
    <row r="2" ht="37.5" customHeight="1">
      <c r="A2" s="21"/>
      <c r="B2" s="22"/>
      <c r="C2" s="23" t="s">
        <v>27</v>
      </c>
      <c r="E2" s="23" t="s">
        <v>28</v>
      </c>
      <c r="G2" s="23" t="s">
        <v>29</v>
      </c>
      <c r="I2" s="23" t="s">
        <v>30</v>
      </c>
      <c r="K2" s="23" t="s">
        <v>31</v>
      </c>
      <c r="M2" s="23" t="s">
        <v>32</v>
      </c>
      <c r="O2" s="24"/>
      <c r="P2" s="24"/>
      <c r="Q2" s="19"/>
      <c r="R2" s="1"/>
      <c r="S2" s="1"/>
      <c r="T2" s="3"/>
      <c r="U2" s="3"/>
      <c r="V2" s="3"/>
      <c r="W2" s="3"/>
      <c r="X2" s="3"/>
      <c r="Y2" s="20"/>
      <c r="Z2" s="20"/>
    </row>
    <row r="3" ht="49.5" customHeight="1">
      <c r="A3" s="25"/>
      <c r="B3" s="25"/>
      <c r="C3" s="26">
        <f>IFERROR(SUM(E14:P14)/COUNTIF(E14:P14,"&gt;0"),0)</f>
        <v>0</v>
      </c>
      <c r="D3" s="27"/>
      <c r="E3" s="26">
        <f>IFERROR(SUM(E73:P73)/COUNTIF(E14:P14,"&gt;0"),0)</f>
        <v>0</v>
      </c>
      <c r="F3" s="27"/>
      <c r="G3" s="26">
        <f>IFERROR((SUM(E14:P14)-SUM(E73:P73))/COUNTIF(E14:P14,"&gt;0"),0)</f>
        <v>0</v>
      </c>
      <c r="H3" s="27"/>
      <c r="I3" s="26">
        <f>IFERROR((SUM(E14:P14)-SUM(E73:P73)-SUM(E68:P68))/COUNTIF(E14:P14,"&gt;0"),0)</f>
        <v>0</v>
      </c>
      <c r="J3" s="27"/>
      <c r="K3" s="28">
        <f>IFERROR($S$12,0)</f>
        <v>0</v>
      </c>
      <c r="L3" s="27"/>
      <c r="M3" s="28">
        <f>IFERROR(Metas!E16/Metas!D16,0)</f>
        <v>0</v>
      </c>
      <c r="N3" s="27"/>
      <c r="O3" s="29"/>
      <c r="P3" s="29"/>
      <c r="Q3" s="19"/>
      <c r="R3" s="1"/>
      <c r="S3" s="1"/>
      <c r="T3" s="3"/>
      <c r="U3" s="3"/>
      <c r="V3" s="3"/>
      <c r="W3" s="3"/>
      <c r="X3" s="3"/>
      <c r="Y3" s="20"/>
      <c r="Z3" s="20"/>
    </row>
    <row r="4" ht="21.0" customHeight="1">
      <c r="A4" s="30"/>
      <c r="B4" s="30"/>
      <c r="C4" s="31" t="s">
        <v>33</v>
      </c>
      <c r="D4" s="31" t="s">
        <v>34</v>
      </c>
      <c r="E4" s="32" t="s">
        <v>35</v>
      </c>
      <c r="F4" s="32" t="s">
        <v>36</v>
      </c>
      <c r="G4" s="32" t="s">
        <v>37</v>
      </c>
      <c r="H4" s="32" t="s">
        <v>38</v>
      </c>
      <c r="I4" s="32" t="s">
        <v>39</v>
      </c>
      <c r="J4" s="32" t="s">
        <v>40</v>
      </c>
      <c r="K4" s="32" t="s">
        <v>41</v>
      </c>
      <c r="L4" s="32" t="s">
        <v>42</v>
      </c>
      <c r="M4" s="32" t="s">
        <v>43</v>
      </c>
      <c r="N4" s="32" t="s">
        <v>44</v>
      </c>
      <c r="O4" s="32" t="s">
        <v>45</v>
      </c>
      <c r="P4" s="32" t="s">
        <v>46</v>
      </c>
      <c r="Q4" s="3"/>
      <c r="R4" s="33" t="s">
        <v>47</v>
      </c>
      <c r="S4" s="34"/>
      <c r="T4" s="3"/>
      <c r="U4" s="35" t="s">
        <v>48</v>
      </c>
      <c r="V4" s="35">
        <v>4.0</v>
      </c>
      <c r="W4" s="35" t="s">
        <v>49</v>
      </c>
      <c r="X4" s="35" t="s">
        <v>50</v>
      </c>
      <c r="Y4" s="20"/>
      <c r="Z4" s="20"/>
    </row>
    <row r="5" ht="33.0" customHeight="1">
      <c r="A5" s="36" t="s">
        <v>51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6"/>
      <c r="Q5" s="3"/>
      <c r="R5" s="37" t="s">
        <v>52</v>
      </c>
      <c r="S5" s="38" t="s">
        <v>53</v>
      </c>
      <c r="T5" s="3"/>
      <c r="U5" s="35" t="s">
        <v>54</v>
      </c>
      <c r="V5" s="35">
        <v>6.0</v>
      </c>
      <c r="W5" s="35" t="s">
        <v>55</v>
      </c>
      <c r="X5" s="35" t="s">
        <v>56</v>
      </c>
      <c r="Y5" s="20"/>
      <c r="Z5" s="20"/>
    </row>
    <row r="6" ht="33.75" customHeight="1">
      <c r="A6" s="39"/>
      <c r="B6" s="39"/>
      <c r="C6" s="40" t="s">
        <v>57</v>
      </c>
      <c r="D6" s="41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3"/>
      <c r="R6" s="43" t="str">
        <f>"O que isso significa:  "&amp;IFERROR(VLOOKUP($S$5,$U$4:$X$7,4,0),"")</f>
        <v>O que isso significa:  Renda depende de vendas, contratos, comissões ou resultados do negócio</v>
      </c>
      <c r="S6" s="44"/>
      <c r="T6" s="3"/>
      <c r="U6" s="35" t="s">
        <v>58</v>
      </c>
      <c r="V6" s="35">
        <v>8.0</v>
      </c>
      <c r="W6" s="35" t="s">
        <v>59</v>
      </c>
      <c r="X6" s="35" t="s">
        <v>60</v>
      </c>
      <c r="Y6" s="20"/>
      <c r="Z6" s="20"/>
    </row>
    <row r="7" ht="18.0" customHeight="1">
      <c r="A7" s="39"/>
      <c r="B7" s="39"/>
      <c r="C7" s="40" t="s">
        <v>61</v>
      </c>
      <c r="D7" s="4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3"/>
      <c r="R7" s="45" t="s">
        <v>62</v>
      </c>
      <c r="S7" s="46">
        <f>IFERROR(VLOOKUP($S$5,$U$4:$X$7,2,0),"")</f>
        <v>10</v>
      </c>
      <c r="T7" s="3"/>
      <c r="U7" s="35" t="s">
        <v>53</v>
      </c>
      <c r="V7" s="35">
        <v>10.0</v>
      </c>
      <c r="W7" s="35" t="s">
        <v>53</v>
      </c>
      <c r="X7" s="35" t="s">
        <v>63</v>
      </c>
      <c r="Y7" s="20"/>
      <c r="Z7" s="20"/>
    </row>
    <row r="8" ht="25.5" customHeight="1">
      <c r="A8" s="39"/>
      <c r="B8" s="39"/>
      <c r="C8" s="40" t="s">
        <v>64</v>
      </c>
      <c r="D8" s="41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3"/>
      <c r="R8" s="45" t="s">
        <v>65</v>
      </c>
      <c r="S8" s="47">
        <f>IFERROR(AVERAGEIF($E$36:$P$36,"&gt;0"),0)+IFERROR(AVERAGEIF($E$40:$P$40,"&gt;0"),0)+IFERROR(AVERAGEIF($E$41:$P$41,"&gt;0"),0)+IFERROR(AVERAGEIF($E$43:$P$43,"&gt;0"),0)+IFERROR(AVERAGEIF($E$45:$P$45,"&gt;0"),0)</f>
        <v>0</v>
      </c>
      <c r="T8" s="3"/>
      <c r="U8" s="3"/>
      <c r="V8" s="3"/>
      <c r="W8" s="3"/>
      <c r="X8" s="3"/>
      <c r="Y8" s="20"/>
      <c r="Z8" s="20"/>
    </row>
    <row r="9" ht="17.25" customHeight="1">
      <c r="A9" s="39"/>
      <c r="B9" s="39"/>
      <c r="C9" s="40" t="s">
        <v>66</v>
      </c>
      <c r="D9" s="41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3"/>
      <c r="R9" s="48" t="s">
        <v>67</v>
      </c>
      <c r="S9" s="49">
        <f>IFERROR($S$8*$S$7,0)</f>
        <v>0</v>
      </c>
      <c r="T9" s="3"/>
      <c r="U9" s="3"/>
      <c r="V9" s="3"/>
      <c r="W9" s="3"/>
      <c r="X9" s="3"/>
      <c r="Y9" s="20"/>
      <c r="Z9" s="20"/>
    </row>
    <row r="10" ht="18.0" customHeight="1">
      <c r="A10" s="39"/>
      <c r="B10" s="39"/>
      <c r="C10" s="40" t="s">
        <v>68</v>
      </c>
      <c r="D10" s="41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3"/>
      <c r="R10" s="45" t="s">
        <v>69</v>
      </c>
      <c r="S10" s="47">
        <f>IFERROR(SUMIF($E$62:$P$62,"&gt;0"),0)</f>
        <v>0</v>
      </c>
      <c r="T10" s="3"/>
      <c r="U10" s="3"/>
      <c r="V10" s="3"/>
      <c r="W10" s="3"/>
      <c r="X10" s="3"/>
      <c r="Y10" s="20"/>
      <c r="Z10" s="20"/>
    </row>
    <row r="11" ht="18.0" customHeight="1">
      <c r="A11" s="39"/>
      <c r="B11" s="39"/>
      <c r="C11" s="40" t="s">
        <v>70</v>
      </c>
      <c r="D11" s="41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3"/>
      <c r="R11" s="37" t="s">
        <v>71</v>
      </c>
      <c r="S11" s="50">
        <f>MAX($S$9-$S$10,0)</f>
        <v>0</v>
      </c>
      <c r="T11" s="3"/>
      <c r="U11" s="3"/>
      <c r="V11" s="3"/>
      <c r="W11" s="3"/>
      <c r="X11" s="3"/>
      <c r="Y11" s="20"/>
      <c r="Z11" s="20"/>
    </row>
    <row r="12" ht="18.0" customHeight="1">
      <c r="A12" s="39"/>
      <c r="B12" s="39"/>
      <c r="C12" s="40" t="s">
        <v>72</v>
      </c>
      <c r="D12" s="41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3"/>
      <c r="R12" s="45" t="s">
        <v>73</v>
      </c>
      <c r="S12" s="51">
        <f>IFERROR(MIN($S$10/$S$9,1),0)</f>
        <v>0</v>
      </c>
      <c r="T12" s="3"/>
      <c r="U12" s="3"/>
      <c r="V12" s="3"/>
      <c r="W12" s="3"/>
      <c r="X12" s="3"/>
      <c r="Y12" s="20"/>
      <c r="Z12" s="20"/>
    </row>
    <row r="13" ht="18.0" customHeight="1">
      <c r="A13" s="39"/>
      <c r="B13" s="39"/>
      <c r="C13" s="40" t="s">
        <v>74</v>
      </c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3"/>
      <c r="R13" s="3"/>
      <c r="S13" s="3"/>
      <c r="T13" s="3"/>
      <c r="U13" s="3"/>
      <c r="V13" s="3"/>
      <c r="W13" s="3"/>
      <c r="X13" s="3"/>
      <c r="Y13" s="20"/>
      <c r="Z13" s="20"/>
    </row>
    <row r="14" ht="26.25" customHeight="1">
      <c r="A14" s="39"/>
      <c r="B14" s="39"/>
      <c r="C14" s="52" t="s">
        <v>75</v>
      </c>
      <c r="D14" s="41"/>
      <c r="E14" s="53">
        <f t="shared" ref="E14:P14" si="1">SUM(E6:E13)</f>
        <v>0</v>
      </c>
      <c r="F14" s="53">
        <f t="shared" si="1"/>
        <v>0</v>
      </c>
      <c r="G14" s="53">
        <f t="shared" si="1"/>
        <v>0</v>
      </c>
      <c r="H14" s="53">
        <f t="shared" si="1"/>
        <v>0</v>
      </c>
      <c r="I14" s="53">
        <f t="shared" si="1"/>
        <v>0</v>
      </c>
      <c r="J14" s="53">
        <f t="shared" si="1"/>
        <v>0</v>
      </c>
      <c r="K14" s="53">
        <f t="shared" si="1"/>
        <v>0</v>
      </c>
      <c r="L14" s="53">
        <f t="shared" si="1"/>
        <v>0</v>
      </c>
      <c r="M14" s="53">
        <f t="shared" si="1"/>
        <v>0</v>
      </c>
      <c r="N14" s="53">
        <f t="shared" si="1"/>
        <v>0</v>
      </c>
      <c r="O14" s="53">
        <f t="shared" si="1"/>
        <v>0</v>
      </c>
      <c r="P14" s="53">
        <f t="shared" si="1"/>
        <v>0</v>
      </c>
      <c r="Q14" s="3"/>
      <c r="R14" s="54" t="s">
        <v>76</v>
      </c>
      <c r="S14" s="55"/>
      <c r="T14" s="3"/>
      <c r="U14" s="3"/>
      <c r="V14" s="3"/>
      <c r="W14" s="3"/>
      <c r="X14" s="3"/>
      <c r="Y14" s="20"/>
      <c r="Z14" s="20"/>
    </row>
    <row r="1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"/>
      <c r="R15" s="56"/>
      <c r="S15" s="57"/>
      <c r="T15" s="3"/>
      <c r="U15" s="3"/>
      <c r="V15" s="3"/>
      <c r="W15" s="3"/>
      <c r="X15" s="3"/>
      <c r="Y15" s="20"/>
      <c r="Z15" s="20"/>
    </row>
    <row r="16" ht="33.0" customHeight="1">
      <c r="A16" s="58" t="s">
        <v>77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6"/>
      <c r="Q16" s="3"/>
      <c r="R16" s="56"/>
      <c r="S16" s="57"/>
      <c r="T16" s="3"/>
      <c r="U16" s="3"/>
      <c r="V16" s="3"/>
      <c r="W16" s="3"/>
      <c r="X16" s="3"/>
      <c r="Y16" s="20"/>
      <c r="Z16" s="20"/>
    </row>
    <row r="17">
      <c r="A17" s="39"/>
      <c r="B17" s="39"/>
      <c r="C17" s="59" t="s">
        <v>78</v>
      </c>
      <c r="D17" s="60" t="s">
        <v>79</v>
      </c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3"/>
      <c r="R17" s="56"/>
      <c r="S17" s="57"/>
      <c r="T17" s="3"/>
      <c r="U17" s="3"/>
      <c r="V17" s="3"/>
      <c r="W17" s="3"/>
      <c r="X17" s="3"/>
      <c r="Y17" s="20"/>
      <c r="Z17" s="20"/>
    </row>
    <row r="18">
      <c r="A18" s="39"/>
      <c r="B18" s="39"/>
      <c r="C18" s="60"/>
      <c r="D18" s="60" t="s">
        <v>80</v>
      </c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3"/>
      <c r="R18" s="62"/>
      <c r="S18" s="63"/>
      <c r="T18" s="3"/>
      <c r="U18" s="3"/>
      <c r="V18" s="3"/>
      <c r="W18" s="3"/>
      <c r="X18" s="3"/>
      <c r="Y18" s="20"/>
      <c r="Z18" s="20"/>
    </row>
    <row r="19">
      <c r="A19" s="39"/>
      <c r="B19" s="39"/>
      <c r="C19" s="60"/>
      <c r="D19" s="60" t="s">
        <v>81</v>
      </c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3"/>
      <c r="R19" s="3"/>
      <c r="S19" s="3"/>
      <c r="T19" s="3"/>
      <c r="U19" s="3"/>
      <c r="V19" s="3"/>
      <c r="W19" s="3"/>
      <c r="X19" s="3"/>
      <c r="Y19" s="20"/>
      <c r="Z19" s="20"/>
    </row>
    <row r="20" ht="15.0" customHeight="1">
      <c r="A20" s="39"/>
      <c r="B20" s="39"/>
      <c r="C20" s="60"/>
      <c r="D20" s="60" t="s">
        <v>82</v>
      </c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3"/>
      <c r="R20" s="64" t="s">
        <v>83</v>
      </c>
      <c r="S20" s="55"/>
      <c r="T20" s="3"/>
      <c r="U20" s="3"/>
      <c r="V20" s="3"/>
      <c r="W20" s="3"/>
      <c r="X20" s="3"/>
      <c r="Y20" s="20"/>
      <c r="Z20" s="20"/>
    </row>
    <row r="21" ht="15.75" customHeight="1">
      <c r="A21" s="39"/>
      <c r="B21" s="39"/>
      <c r="C21" s="60"/>
      <c r="D21" s="60" t="s">
        <v>84</v>
      </c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3"/>
      <c r="R21" s="56"/>
      <c r="S21" s="57"/>
      <c r="T21" s="3"/>
      <c r="U21" s="3"/>
      <c r="V21" s="3"/>
      <c r="W21" s="3"/>
      <c r="X21" s="3"/>
      <c r="Y21" s="20"/>
      <c r="Z21" s="20"/>
    </row>
    <row r="22" ht="15.75" customHeight="1">
      <c r="A22" s="39"/>
      <c r="B22" s="39"/>
      <c r="C22" s="59" t="s">
        <v>85</v>
      </c>
      <c r="D22" s="60" t="s">
        <v>86</v>
      </c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3"/>
      <c r="R22" s="56"/>
      <c r="S22" s="57"/>
      <c r="T22" s="3"/>
      <c r="U22" s="3"/>
      <c r="V22" s="3"/>
      <c r="W22" s="3"/>
      <c r="X22" s="3"/>
      <c r="Y22" s="20"/>
      <c r="Z22" s="20"/>
    </row>
    <row r="23" ht="15.75" customHeight="1">
      <c r="A23" s="39"/>
      <c r="B23" s="39"/>
      <c r="C23" s="60"/>
      <c r="D23" s="60" t="s">
        <v>87</v>
      </c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3"/>
      <c r="R23" s="62"/>
      <c r="S23" s="63"/>
      <c r="T23" s="3"/>
      <c r="U23" s="3"/>
      <c r="V23" s="3"/>
      <c r="W23" s="3"/>
      <c r="X23" s="3"/>
      <c r="Y23" s="20"/>
      <c r="Z23" s="20"/>
    </row>
    <row r="24" ht="15.75" customHeight="1">
      <c r="A24" s="39"/>
      <c r="B24" s="39"/>
      <c r="C24" s="60"/>
      <c r="D24" s="60" t="s">
        <v>88</v>
      </c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3"/>
      <c r="R24" s="65" t="s">
        <v>89</v>
      </c>
      <c r="T24" s="3"/>
      <c r="U24" s="3"/>
      <c r="V24" s="3"/>
      <c r="W24" s="3"/>
      <c r="X24" s="3"/>
      <c r="Y24" s="20"/>
      <c r="Z24" s="20"/>
    </row>
    <row r="25" ht="15.75" customHeight="1">
      <c r="A25" s="39"/>
      <c r="B25" s="39"/>
      <c r="C25" s="59" t="s">
        <v>90</v>
      </c>
      <c r="D25" s="60" t="s">
        <v>91</v>
      </c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3"/>
      <c r="T25" s="3"/>
      <c r="U25" s="3"/>
      <c r="V25" s="3"/>
      <c r="W25" s="3"/>
      <c r="X25" s="3"/>
      <c r="Y25" s="20"/>
      <c r="Z25" s="20"/>
    </row>
    <row r="26" ht="15.75" customHeight="1">
      <c r="A26" s="39"/>
      <c r="B26" s="39"/>
      <c r="C26" s="60"/>
      <c r="D26" s="60" t="s">
        <v>92</v>
      </c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3"/>
      <c r="R26" s="65" t="s">
        <v>93</v>
      </c>
      <c r="T26" s="3"/>
      <c r="U26" s="3"/>
      <c r="V26" s="3"/>
      <c r="W26" s="3"/>
      <c r="X26" s="3"/>
      <c r="Y26" s="20"/>
      <c r="Z26" s="20"/>
    </row>
    <row r="27" ht="15.75" customHeight="1">
      <c r="A27" s="39"/>
      <c r="B27" s="39"/>
      <c r="C27" s="66" t="s">
        <v>94</v>
      </c>
      <c r="D27" s="67" t="s">
        <v>95</v>
      </c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3"/>
      <c r="T27" s="3"/>
      <c r="U27" s="3"/>
      <c r="V27" s="3"/>
      <c r="W27" s="3"/>
      <c r="X27" s="3"/>
      <c r="Y27" s="20"/>
      <c r="Z27" s="20"/>
    </row>
    <row r="28" ht="15.75" customHeight="1">
      <c r="A28" s="39"/>
      <c r="B28" s="39"/>
      <c r="C28" s="67"/>
      <c r="D28" s="67" t="s">
        <v>96</v>
      </c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3"/>
      <c r="R28" s="65" t="s">
        <v>97</v>
      </c>
      <c r="T28" s="3"/>
      <c r="U28" s="3"/>
      <c r="V28" s="3"/>
      <c r="W28" s="3"/>
      <c r="X28" s="3"/>
      <c r="Y28" s="20"/>
      <c r="Z28" s="20"/>
    </row>
    <row r="29" ht="15.75" customHeight="1">
      <c r="A29" s="39"/>
      <c r="B29" s="39"/>
      <c r="C29" s="59" t="s">
        <v>98</v>
      </c>
      <c r="D29" s="60" t="s">
        <v>99</v>
      </c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3"/>
      <c r="T29" s="3"/>
      <c r="U29" s="3"/>
      <c r="V29" s="3"/>
      <c r="W29" s="3"/>
      <c r="X29" s="3"/>
      <c r="Y29" s="20"/>
      <c r="Z29" s="20"/>
    </row>
    <row r="30" ht="15.75" customHeight="1">
      <c r="A30" s="39"/>
      <c r="B30" s="39"/>
      <c r="C30" s="60"/>
      <c r="D30" s="60" t="s">
        <v>100</v>
      </c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3"/>
      <c r="R30" s="3"/>
      <c r="S30" s="3"/>
      <c r="T30" s="3"/>
      <c r="U30" s="3"/>
      <c r="V30" s="3"/>
      <c r="W30" s="3"/>
      <c r="X30" s="3"/>
      <c r="Y30" s="20"/>
      <c r="Z30" s="20"/>
    </row>
    <row r="31" ht="15.75" customHeight="1">
      <c r="A31" s="39"/>
      <c r="B31" s="39"/>
      <c r="C31" s="60"/>
      <c r="D31" s="60" t="s">
        <v>101</v>
      </c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3"/>
      <c r="R31" s="3"/>
      <c r="S31" s="3"/>
      <c r="T31" s="3"/>
      <c r="U31" s="3"/>
      <c r="V31" s="3"/>
      <c r="W31" s="3"/>
      <c r="X31" s="3"/>
      <c r="Y31" s="20"/>
      <c r="Z31" s="20"/>
    </row>
    <row r="32" ht="15.75" customHeight="1">
      <c r="A32" s="39"/>
      <c r="B32" s="39"/>
      <c r="C32" s="60"/>
      <c r="D32" s="60" t="s">
        <v>102</v>
      </c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3"/>
      <c r="R32" s="3"/>
      <c r="S32" s="3"/>
      <c r="T32" s="3"/>
      <c r="U32" s="3"/>
      <c r="V32" s="3"/>
      <c r="W32" s="3"/>
      <c r="X32" s="3"/>
      <c r="Y32" s="20"/>
      <c r="Z32" s="20"/>
    </row>
    <row r="33" ht="15.75" customHeight="1">
      <c r="A33" s="39"/>
      <c r="B33" s="39"/>
      <c r="C33" s="59" t="s">
        <v>103</v>
      </c>
      <c r="D33" s="60" t="s">
        <v>104</v>
      </c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3"/>
      <c r="R33" s="3"/>
      <c r="S33" s="3"/>
      <c r="T33" s="3"/>
      <c r="U33" s="3"/>
      <c r="V33" s="3"/>
      <c r="W33" s="3"/>
      <c r="X33" s="3"/>
      <c r="Y33" s="20"/>
      <c r="Z33" s="20"/>
    </row>
    <row r="34" ht="15.75" customHeight="1">
      <c r="A34" s="39"/>
      <c r="B34" s="39"/>
      <c r="C34" s="59" t="s">
        <v>74</v>
      </c>
      <c r="D34" s="60" t="s">
        <v>105</v>
      </c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3"/>
      <c r="R34" s="3"/>
      <c r="S34" s="3"/>
      <c r="T34" s="3"/>
      <c r="U34" s="3"/>
      <c r="V34" s="3"/>
      <c r="W34" s="3"/>
      <c r="X34" s="3"/>
      <c r="Y34" s="20"/>
      <c r="Z34" s="20"/>
    </row>
    <row r="35" ht="15.75" customHeight="1">
      <c r="A35" s="39"/>
      <c r="B35" s="39"/>
      <c r="C35" s="60"/>
      <c r="D35" s="60" t="s">
        <v>106</v>
      </c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3"/>
      <c r="R35" s="3"/>
      <c r="S35" s="3"/>
      <c r="T35" s="3"/>
      <c r="U35" s="3"/>
      <c r="V35" s="3"/>
      <c r="W35" s="3"/>
      <c r="X35" s="3"/>
      <c r="Y35" s="20"/>
      <c r="Z35" s="20"/>
    </row>
    <row r="36" ht="27.0" customHeight="1">
      <c r="A36" s="39"/>
      <c r="B36" s="39"/>
      <c r="C36" s="68"/>
      <c r="D36" s="69" t="s">
        <v>107</v>
      </c>
      <c r="E36" s="70">
        <f t="shared" ref="E36:P36" si="2">SUM(E17:E35)</f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70">
        <f t="shared" si="2"/>
        <v>0</v>
      </c>
      <c r="O36" s="70">
        <f t="shared" si="2"/>
        <v>0</v>
      </c>
      <c r="P36" s="70">
        <f t="shared" si="2"/>
        <v>0</v>
      </c>
      <c r="Q36" s="3"/>
      <c r="R36" s="3"/>
      <c r="S36" s="3"/>
      <c r="T36" s="3"/>
      <c r="U36" s="3"/>
      <c r="V36" s="3"/>
      <c r="W36" s="3"/>
      <c r="X36" s="3"/>
      <c r="Y36" s="20"/>
      <c r="Z36" s="20"/>
    </row>
    <row r="37" ht="15.75" customHeight="1">
      <c r="A37" s="39"/>
      <c r="B37" s="39"/>
      <c r="C37" s="71"/>
      <c r="D37" s="72" t="s">
        <v>108</v>
      </c>
      <c r="E37" s="73">
        <f t="shared" ref="E37:P37" si="3">IFERROR(E36/E14,0)</f>
        <v>0</v>
      </c>
      <c r="F37" s="73">
        <f t="shared" si="3"/>
        <v>0</v>
      </c>
      <c r="G37" s="73">
        <f t="shared" si="3"/>
        <v>0</v>
      </c>
      <c r="H37" s="73">
        <f t="shared" si="3"/>
        <v>0</v>
      </c>
      <c r="I37" s="73">
        <f t="shared" si="3"/>
        <v>0</v>
      </c>
      <c r="J37" s="73">
        <f t="shared" si="3"/>
        <v>0</v>
      </c>
      <c r="K37" s="73">
        <f t="shared" si="3"/>
        <v>0</v>
      </c>
      <c r="L37" s="73">
        <f t="shared" si="3"/>
        <v>0</v>
      </c>
      <c r="M37" s="73">
        <f t="shared" si="3"/>
        <v>0</v>
      </c>
      <c r="N37" s="73">
        <f t="shared" si="3"/>
        <v>0</v>
      </c>
      <c r="O37" s="73">
        <f t="shared" si="3"/>
        <v>0</v>
      </c>
      <c r="P37" s="73">
        <f t="shared" si="3"/>
        <v>0</v>
      </c>
      <c r="Q37" s="3"/>
      <c r="R37" s="3"/>
      <c r="S37" s="3"/>
      <c r="T37" s="3"/>
      <c r="U37" s="3"/>
      <c r="V37" s="3"/>
      <c r="W37" s="3"/>
      <c r="X37" s="3"/>
      <c r="Y37" s="20"/>
      <c r="Z37" s="20"/>
    </row>
    <row r="38" ht="14.25" customHeight="1">
      <c r="A38" s="39"/>
      <c r="B38" s="39"/>
      <c r="C38" s="39"/>
      <c r="D38" s="74" t="s">
        <v>109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"/>
      <c r="R38" s="3"/>
      <c r="S38" s="3"/>
      <c r="T38" s="3"/>
      <c r="U38" s="3"/>
      <c r="V38" s="3"/>
      <c r="W38" s="3"/>
      <c r="X38" s="3"/>
      <c r="Y38" s="20"/>
      <c r="Z38" s="20"/>
    </row>
    <row r="39" ht="33.0" customHeight="1">
      <c r="A39" s="58" t="s">
        <v>110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6"/>
      <c r="Q39" s="3"/>
      <c r="R39" s="3"/>
      <c r="S39" s="3"/>
      <c r="T39" s="3"/>
      <c r="U39" s="3"/>
      <c r="V39" s="3"/>
      <c r="W39" s="3"/>
      <c r="X39" s="3"/>
      <c r="Y39" s="20"/>
      <c r="Z39" s="20"/>
    </row>
    <row r="40" ht="15.75" customHeight="1">
      <c r="A40" s="39"/>
      <c r="B40" s="75" t="s">
        <v>111</v>
      </c>
      <c r="C40" s="59" t="s">
        <v>112</v>
      </c>
      <c r="D40" s="60" t="s">
        <v>113</v>
      </c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3"/>
      <c r="R40" s="3"/>
      <c r="S40" s="3"/>
      <c r="T40" s="3"/>
      <c r="U40" s="3"/>
      <c r="V40" s="3"/>
      <c r="W40" s="3"/>
      <c r="X40" s="3"/>
      <c r="Y40" s="20"/>
      <c r="Z40" s="20"/>
    </row>
    <row r="41" ht="15.75" customHeight="1">
      <c r="A41" s="39"/>
      <c r="B41" s="75" t="s">
        <v>111</v>
      </c>
      <c r="C41" s="60"/>
      <c r="D41" s="60" t="s">
        <v>114</v>
      </c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3"/>
      <c r="R41" s="3"/>
      <c r="S41" s="3"/>
      <c r="T41" s="3"/>
      <c r="U41" s="3"/>
      <c r="V41" s="3"/>
      <c r="W41" s="3"/>
      <c r="X41" s="3"/>
      <c r="Y41" s="20"/>
      <c r="Z41" s="20"/>
    </row>
    <row r="42" ht="15.75" customHeight="1">
      <c r="A42" s="39"/>
      <c r="B42" s="39"/>
      <c r="C42" s="60"/>
      <c r="D42" s="60" t="s">
        <v>115</v>
      </c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3"/>
      <c r="R42" s="3"/>
      <c r="S42" s="3"/>
      <c r="T42" s="3"/>
      <c r="U42" s="3"/>
      <c r="V42" s="3"/>
      <c r="W42" s="3"/>
      <c r="X42" s="3"/>
      <c r="Y42" s="20"/>
      <c r="Z42" s="20"/>
    </row>
    <row r="43" ht="15.75" customHeight="1">
      <c r="A43" s="39"/>
      <c r="B43" s="75" t="s">
        <v>111</v>
      </c>
      <c r="C43" s="59" t="s">
        <v>85</v>
      </c>
      <c r="D43" s="60" t="s">
        <v>116</v>
      </c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3"/>
      <c r="R43" s="3"/>
      <c r="S43" s="3"/>
      <c r="T43" s="3"/>
      <c r="U43" s="3"/>
      <c r="V43" s="3"/>
      <c r="W43" s="3"/>
      <c r="X43" s="3"/>
      <c r="Y43" s="20"/>
      <c r="Z43" s="20"/>
    </row>
    <row r="44" ht="15.75" customHeight="1">
      <c r="A44" s="39"/>
      <c r="B44" s="39"/>
      <c r="C44" s="60"/>
      <c r="D44" s="60" t="s">
        <v>117</v>
      </c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3"/>
      <c r="R44" s="3"/>
      <c r="S44" s="3"/>
      <c r="T44" s="3"/>
      <c r="U44" s="3"/>
      <c r="V44" s="3"/>
      <c r="W44" s="3"/>
      <c r="X44" s="3"/>
      <c r="Y44" s="20"/>
      <c r="Z44" s="20"/>
    </row>
    <row r="45" ht="15.75" customHeight="1">
      <c r="A45" s="39"/>
      <c r="B45" s="75" t="s">
        <v>111</v>
      </c>
      <c r="C45" s="59" t="s">
        <v>90</v>
      </c>
      <c r="D45" s="60" t="s">
        <v>118</v>
      </c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3"/>
      <c r="R45" s="3"/>
      <c r="S45" s="3"/>
      <c r="T45" s="3"/>
      <c r="U45" s="3"/>
      <c r="V45" s="3"/>
      <c r="W45" s="3"/>
      <c r="X45" s="3"/>
      <c r="Y45" s="20"/>
      <c r="Z45" s="20"/>
    </row>
    <row r="46" ht="15.75" customHeight="1">
      <c r="A46" s="39"/>
      <c r="B46" s="39"/>
      <c r="C46" s="60"/>
      <c r="D46" s="60" t="s">
        <v>119</v>
      </c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3"/>
      <c r="R46" s="3"/>
      <c r="S46" s="3"/>
      <c r="T46" s="3"/>
      <c r="U46" s="3"/>
      <c r="V46" s="3"/>
      <c r="W46" s="3"/>
      <c r="X46" s="3"/>
      <c r="Y46" s="20"/>
      <c r="Z46" s="20"/>
    </row>
    <row r="47" ht="15.75" customHeight="1">
      <c r="A47" s="39"/>
      <c r="B47" s="39"/>
      <c r="C47" s="59" t="s">
        <v>120</v>
      </c>
      <c r="D47" s="60" t="s">
        <v>121</v>
      </c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3"/>
      <c r="R47" s="3"/>
      <c r="S47" s="3"/>
      <c r="T47" s="3"/>
      <c r="U47" s="3"/>
      <c r="V47" s="3"/>
      <c r="W47" s="3"/>
      <c r="X47" s="3"/>
      <c r="Y47" s="20"/>
      <c r="Z47" s="20"/>
    </row>
    <row r="48" ht="15.75" customHeight="1">
      <c r="A48" s="39"/>
      <c r="B48" s="39"/>
      <c r="C48" s="59" t="s">
        <v>122</v>
      </c>
      <c r="D48" s="60" t="s">
        <v>123</v>
      </c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3"/>
      <c r="R48" s="3"/>
      <c r="S48" s="3"/>
      <c r="T48" s="3"/>
      <c r="U48" s="3"/>
      <c r="V48" s="3"/>
      <c r="W48" s="3"/>
      <c r="X48" s="3"/>
      <c r="Y48" s="20"/>
      <c r="Z48" s="20"/>
    </row>
    <row r="49" ht="24.0" customHeight="1">
      <c r="A49" s="39"/>
      <c r="B49" s="39"/>
      <c r="C49" s="59" t="s">
        <v>74</v>
      </c>
      <c r="D49" s="76" t="s">
        <v>124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3"/>
      <c r="R49" s="3"/>
      <c r="S49" s="3"/>
      <c r="T49" s="3"/>
      <c r="U49" s="3"/>
      <c r="V49" s="3"/>
      <c r="W49" s="3"/>
      <c r="X49" s="3"/>
      <c r="Y49" s="20"/>
      <c r="Z49" s="20"/>
    </row>
    <row r="50" ht="15.75" customHeight="1">
      <c r="A50" s="39"/>
      <c r="B50" s="39"/>
      <c r="C50" s="60"/>
      <c r="D50" s="60" t="s">
        <v>125</v>
      </c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3"/>
      <c r="R50" s="3"/>
      <c r="S50" s="3"/>
      <c r="T50" s="3"/>
      <c r="U50" s="3"/>
      <c r="V50" s="3"/>
      <c r="W50" s="3"/>
      <c r="X50" s="3"/>
      <c r="Y50" s="20"/>
      <c r="Z50" s="20"/>
    </row>
    <row r="51" ht="27.0" customHeight="1">
      <c r="A51" s="39"/>
      <c r="B51" s="39"/>
      <c r="C51" s="68"/>
      <c r="D51" s="69" t="s">
        <v>126</v>
      </c>
      <c r="E51" s="70">
        <f t="shared" ref="E51:P51" si="4">SUM(E40:E50)</f>
        <v>0</v>
      </c>
      <c r="F51" s="70">
        <f t="shared" si="4"/>
        <v>0</v>
      </c>
      <c r="G51" s="70">
        <f t="shared" si="4"/>
        <v>0</v>
      </c>
      <c r="H51" s="70">
        <f t="shared" si="4"/>
        <v>0</v>
      </c>
      <c r="I51" s="70">
        <f t="shared" si="4"/>
        <v>0</v>
      </c>
      <c r="J51" s="70">
        <f t="shared" si="4"/>
        <v>0</v>
      </c>
      <c r="K51" s="70">
        <f t="shared" si="4"/>
        <v>0</v>
      </c>
      <c r="L51" s="70">
        <f t="shared" si="4"/>
        <v>0</v>
      </c>
      <c r="M51" s="70">
        <f t="shared" si="4"/>
        <v>0</v>
      </c>
      <c r="N51" s="70">
        <f t="shared" si="4"/>
        <v>0</v>
      </c>
      <c r="O51" s="70">
        <f t="shared" si="4"/>
        <v>0</v>
      </c>
      <c r="P51" s="70">
        <f t="shared" si="4"/>
        <v>0</v>
      </c>
      <c r="Q51" s="3"/>
      <c r="R51" s="3"/>
      <c r="S51" s="3"/>
      <c r="T51" s="3"/>
      <c r="U51" s="3"/>
      <c r="V51" s="3"/>
      <c r="W51" s="3"/>
      <c r="X51" s="3"/>
      <c r="Y51" s="20"/>
      <c r="Z51" s="20"/>
    </row>
    <row r="52" ht="15.75" customHeight="1">
      <c r="A52" s="39"/>
      <c r="B52" s="39"/>
      <c r="C52" s="71"/>
      <c r="D52" s="72" t="s">
        <v>108</v>
      </c>
      <c r="E52" s="73">
        <f t="shared" ref="E52:P52" si="5">IFERROR(E51/E14,0)</f>
        <v>0</v>
      </c>
      <c r="F52" s="73">
        <f t="shared" si="5"/>
        <v>0</v>
      </c>
      <c r="G52" s="73">
        <f t="shared" si="5"/>
        <v>0</v>
      </c>
      <c r="H52" s="73">
        <f t="shared" si="5"/>
        <v>0</v>
      </c>
      <c r="I52" s="73">
        <f t="shared" si="5"/>
        <v>0</v>
      </c>
      <c r="J52" s="73">
        <f t="shared" si="5"/>
        <v>0</v>
      </c>
      <c r="K52" s="73">
        <f t="shared" si="5"/>
        <v>0</v>
      </c>
      <c r="L52" s="73">
        <f t="shared" si="5"/>
        <v>0</v>
      </c>
      <c r="M52" s="73">
        <f t="shared" si="5"/>
        <v>0</v>
      </c>
      <c r="N52" s="73">
        <f t="shared" si="5"/>
        <v>0</v>
      </c>
      <c r="O52" s="73">
        <f t="shared" si="5"/>
        <v>0</v>
      </c>
      <c r="P52" s="73">
        <f t="shared" si="5"/>
        <v>0</v>
      </c>
      <c r="Q52" s="3"/>
      <c r="R52" s="3"/>
      <c r="S52" s="3"/>
      <c r="T52" s="3"/>
      <c r="U52" s="3"/>
      <c r="V52" s="3"/>
      <c r="W52" s="3"/>
      <c r="X52" s="3"/>
      <c r="Y52" s="20"/>
      <c r="Z52" s="20"/>
    </row>
    <row r="53" ht="14.25" customHeight="1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"/>
      <c r="R53" s="3"/>
      <c r="S53" s="3"/>
      <c r="T53" s="3"/>
      <c r="U53" s="3"/>
      <c r="V53" s="3"/>
      <c r="W53" s="3"/>
      <c r="X53" s="3"/>
      <c r="Y53" s="20"/>
      <c r="Z53" s="20"/>
    </row>
    <row r="54" ht="33.0" customHeight="1">
      <c r="A54" s="58" t="s">
        <v>127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6"/>
      <c r="Q54" s="3"/>
      <c r="R54" s="3"/>
      <c r="S54" s="3"/>
      <c r="T54" s="3"/>
      <c r="U54" s="3"/>
      <c r="V54" s="3"/>
      <c r="W54" s="3"/>
      <c r="X54" s="3"/>
      <c r="Y54" s="20"/>
      <c r="Z54" s="20"/>
    </row>
    <row r="55" ht="15.75" customHeight="1">
      <c r="A55" s="39"/>
      <c r="B55" s="39"/>
      <c r="C55" s="77" t="s">
        <v>128</v>
      </c>
      <c r="D55" s="4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3"/>
      <c r="R55" s="3"/>
      <c r="S55" s="3"/>
      <c r="T55" s="3"/>
      <c r="U55" s="3"/>
      <c r="V55" s="3"/>
      <c r="W55" s="3"/>
      <c r="X55" s="3"/>
      <c r="Y55" s="20"/>
      <c r="Z55" s="20"/>
    </row>
    <row r="56" ht="15.75" customHeight="1">
      <c r="A56" s="39"/>
      <c r="B56" s="39"/>
      <c r="C56" s="77" t="s">
        <v>129</v>
      </c>
      <c r="D56" s="4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3"/>
      <c r="R56" s="3"/>
      <c r="S56" s="3"/>
      <c r="T56" s="3"/>
      <c r="U56" s="3"/>
      <c r="V56" s="3"/>
      <c r="W56" s="3"/>
      <c r="X56" s="3"/>
      <c r="Y56" s="20"/>
      <c r="Z56" s="20"/>
    </row>
    <row r="57" ht="15.75" customHeight="1">
      <c r="A57" s="39"/>
      <c r="B57" s="39"/>
      <c r="C57" s="77" t="s">
        <v>130</v>
      </c>
      <c r="D57" s="4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3"/>
      <c r="R57" s="3"/>
      <c r="S57" s="3"/>
      <c r="T57" s="3"/>
      <c r="U57" s="3"/>
      <c r="V57" s="3"/>
      <c r="W57" s="3"/>
      <c r="X57" s="3"/>
      <c r="Y57" s="20"/>
      <c r="Z57" s="20"/>
    </row>
    <row r="58" ht="15.75" customHeight="1">
      <c r="A58" s="39"/>
      <c r="B58" s="39"/>
      <c r="C58" s="77" t="s">
        <v>131</v>
      </c>
      <c r="D58" s="4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3"/>
      <c r="R58" s="3"/>
      <c r="S58" s="3"/>
      <c r="T58" s="3"/>
      <c r="U58" s="3"/>
      <c r="V58" s="3"/>
      <c r="W58" s="3"/>
      <c r="X58" s="3"/>
      <c r="Y58" s="20"/>
      <c r="Z58" s="20"/>
    </row>
    <row r="59" ht="27.0" customHeight="1">
      <c r="A59" s="39"/>
      <c r="B59" s="39"/>
      <c r="C59" s="78" t="s">
        <v>132</v>
      </c>
      <c r="D59" s="41"/>
      <c r="E59" s="70">
        <f t="shared" ref="E59:P59" si="6">SUM(E55:E58)</f>
        <v>0</v>
      </c>
      <c r="F59" s="70">
        <f t="shared" si="6"/>
        <v>0</v>
      </c>
      <c r="G59" s="70">
        <f t="shared" si="6"/>
        <v>0</v>
      </c>
      <c r="H59" s="70">
        <f t="shared" si="6"/>
        <v>0</v>
      </c>
      <c r="I59" s="70">
        <f t="shared" si="6"/>
        <v>0</v>
      </c>
      <c r="J59" s="70">
        <f t="shared" si="6"/>
        <v>0</v>
      </c>
      <c r="K59" s="70">
        <f t="shared" si="6"/>
        <v>0</v>
      </c>
      <c r="L59" s="70">
        <f t="shared" si="6"/>
        <v>0</v>
      </c>
      <c r="M59" s="70">
        <f t="shared" si="6"/>
        <v>0</v>
      </c>
      <c r="N59" s="70">
        <f t="shared" si="6"/>
        <v>0</v>
      </c>
      <c r="O59" s="70">
        <f t="shared" si="6"/>
        <v>0</v>
      </c>
      <c r="P59" s="70">
        <f t="shared" si="6"/>
        <v>0</v>
      </c>
      <c r="Q59" s="3"/>
      <c r="R59" s="3"/>
      <c r="S59" s="3"/>
      <c r="T59" s="3"/>
      <c r="U59" s="3"/>
      <c r="V59" s="3"/>
      <c r="W59" s="3"/>
      <c r="X59" s="3"/>
      <c r="Y59" s="20"/>
      <c r="Z59" s="20"/>
    </row>
    <row r="60" ht="14.2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"/>
      <c r="R60" s="3"/>
      <c r="S60" s="3"/>
      <c r="T60" s="3"/>
      <c r="U60" s="3"/>
      <c r="V60" s="3"/>
      <c r="W60" s="3"/>
      <c r="X60" s="3"/>
      <c r="Y60" s="20"/>
      <c r="Z60" s="20"/>
    </row>
    <row r="61" ht="33.0" customHeight="1">
      <c r="A61" s="36" t="s">
        <v>133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6"/>
      <c r="Q61" s="3"/>
      <c r="R61" s="3"/>
      <c r="S61" s="3"/>
      <c r="T61" s="3"/>
      <c r="U61" s="3"/>
      <c r="V61" s="3"/>
      <c r="W61" s="3"/>
      <c r="X61" s="3"/>
      <c r="Y61" s="20"/>
      <c r="Z61" s="20"/>
    </row>
    <row r="62" ht="24.0" customHeight="1">
      <c r="A62" s="39"/>
      <c r="B62" s="39"/>
      <c r="C62" s="79" t="s">
        <v>134</v>
      </c>
      <c r="D62" s="41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3"/>
      <c r="R62" s="3"/>
      <c r="S62" s="3"/>
      <c r="T62" s="3"/>
      <c r="U62" s="3"/>
      <c r="V62" s="3"/>
      <c r="W62" s="3"/>
      <c r="X62" s="3"/>
      <c r="Y62" s="20"/>
      <c r="Z62" s="20"/>
    </row>
    <row r="63" ht="24.0" customHeight="1">
      <c r="A63" s="39"/>
      <c r="B63" s="39"/>
      <c r="C63" s="79" t="s">
        <v>135</v>
      </c>
      <c r="D63" s="41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3"/>
      <c r="R63" s="3"/>
      <c r="S63" s="3"/>
      <c r="T63" s="3"/>
      <c r="U63" s="3"/>
      <c r="V63" s="3"/>
      <c r="W63" s="3"/>
      <c r="X63" s="3"/>
      <c r="Y63" s="20"/>
      <c r="Z63" s="20"/>
    </row>
    <row r="64" ht="15.75" customHeight="1">
      <c r="A64" s="39"/>
      <c r="B64" s="39"/>
      <c r="C64" s="79" t="s">
        <v>136</v>
      </c>
      <c r="D64" s="41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3"/>
      <c r="R64" s="3"/>
      <c r="S64" s="3"/>
      <c r="T64" s="3"/>
      <c r="U64" s="3"/>
      <c r="V64" s="3"/>
      <c r="W64" s="3"/>
      <c r="X64" s="3"/>
      <c r="Y64" s="20"/>
      <c r="Z64" s="20"/>
    </row>
    <row r="65" ht="24.0" customHeight="1">
      <c r="A65" s="39"/>
      <c r="B65" s="39"/>
      <c r="C65" s="79" t="s">
        <v>137</v>
      </c>
      <c r="D65" s="41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3"/>
      <c r="R65" s="3"/>
      <c r="S65" s="3"/>
      <c r="T65" s="3"/>
      <c r="U65" s="3"/>
      <c r="V65" s="3"/>
      <c r="W65" s="3"/>
      <c r="X65" s="3"/>
      <c r="Y65" s="20"/>
      <c r="Z65" s="20"/>
    </row>
    <row r="66" ht="15.75" customHeight="1">
      <c r="A66" s="39"/>
      <c r="B66" s="39"/>
      <c r="C66" s="79" t="s">
        <v>138</v>
      </c>
      <c r="D66" s="41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3"/>
      <c r="R66" s="3"/>
      <c r="S66" s="3"/>
      <c r="T66" s="3"/>
      <c r="U66" s="3"/>
      <c r="V66" s="3"/>
      <c r="W66" s="3"/>
      <c r="X66" s="3"/>
      <c r="Y66" s="20"/>
      <c r="Z66" s="20"/>
    </row>
    <row r="67" ht="15.75" customHeight="1">
      <c r="A67" s="39"/>
      <c r="B67" s="39"/>
      <c r="C67" s="79" t="s">
        <v>74</v>
      </c>
      <c r="D67" s="41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3"/>
      <c r="R67" s="3"/>
      <c r="S67" s="3"/>
      <c r="T67" s="3"/>
      <c r="U67" s="3"/>
      <c r="V67" s="3"/>
      <c r="W67" s="3"/>
      <c r="X67" s="3"/>
      <c r="Y67" s="20"/>
      <c r="Z67" s="20"/>
    </row>
    <row r="68" ht="27.0" customHeight="1">
      <c r="A68" s="39"/>
      <c r="B68" s="39"/>
      <c r="C68" s="52" t="s">
        <v>139</v>
      </c>
      <c r="D68" s="41"/>
      <c r="E68" s="53">
        <f t="shared" ref="E68:P68" si="7">SUM(E62:E67)</f>
        <v>0</v>
      </c>
      <c r="F68" s="53">
        <f t="shared" si="7"/>
        <v>0</v>
      </c>
      <c r="G68" s="53">
        <f t="shared" si="7"/>
        <v>0</v>
      </c>
      <c r="H68" s="53">
        <f t="shared" si="7"/>
        <v>0</v>
      </c>
      <c r="I68" s="53">
        <f t="shared" si="7"/>
        <v>0</v>
      </c>
      <c r="J68" s="53">
        <f t="shared" si="7"/>
        <v>0</v>
      </c>
      <c r="K68" s="53">
        <f t="shared" si="7"/>
        <v>0</v>
      </c>
      <c r="L68" s="53">
        <f t="shared" si="7"/>
        <v>0</v>
      </c>
      <c r="M68" s="53">
        <f t="shared" si="7"/>
        <v>0</v>
      </c>
      <c r="N68" s="53">
        <f t="shared" si="7"/>
        <v>0</v>
      </c>
      <c r="O68" s="53">
        <f t="shared" si="7"/>
        <v>0</v>
      </c>
      <c r="P68" s="53">
        <f t="shared" si="7"/>
        <v>0</v>
      </c>
      <c r="Q68" s="3"/>
      <c r="R68" s="3"/>
      <c r="S68" s="3"/>
      <c r="T68" s="3"/>
      <c r="U68" s="3"/>
      <c r="V68" s="3"/>
      <c r="W68" s="3"/>
      <c r="X68" s="3"/>
      <c r="Y68" s="20"/>
      <c r="Z68" s="20"/>
    </row>
    <row r="69" ht="15.75" customHeight="1">
      <c r="A69" s="39"/>
      <c r="B69" s="39"/>
      <c r="C69" s="71"/>
      <c r="D69" s="72" t="s">
        <v>140</v>
      </c>
      <c r="E69" s="73">
        <f t="shared" ref="E69:P69" si="8">IFERROR(E68/E14,0)</f>
        <v>0</v>
      </c>
      <c r="F69" s="73">
        <f t="shared" si="8"/>
        <v>0</v>
      </c>
      <c r="G69" s="73">
        <f t="shared" si="8"/>
        <v>0</v>
      </c>
      <c r="H69" s="73">
        <f t="shared" si="8"/>
        <v>0</v>
      </c>
      <c r="I69" s="73">
        <f t="shared" si="8"/>
        <v>0</v>
      </c>
      <c r="J69" s="73">
        <f t="shared" si="8"/>
        <v>0</v>
      </c>
      <c r="K69" s="73">
        <f t="shared" si="8"/>
        <v>0</v>
      </c>
      <c r="L69" s="73">
        <f t="shared" si="8"/>
        <v>0</v>
      </c>
      <c r="M69" s="73">
        <f t="shared" si="8"/>
        <v>0</v>
      </c>
      <c r="N69" s="73">
        <f t="shared" si="8"/>
        <v>0</v>
      </c>
      <c r="O69" s="73">
        <f t="shared" si="8"/>
        <v>0</v>
      </c>
      <c r="P69" s="73">
        <f t="shared" si="8"/>
        <v>0</v>
      </c>
      <c r="Q69" s="3"/>
      <c r="R69" s="3"/>
      <c r="S69" s="3"/>
      <c r="T69" s="3"/>
      <c r="U69" s="3"/>
      <c r="V69" s="3"/>
      <c r="W69" s="3"/>
      <c r="X69" s="3"/>
      <c r="Y69" s="20"/>
      <c r="Z69" s="20"/>
    </row>
    <row r="70" ht="14.25" customHeight="1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"/>
      <c r="R70" s="3"/>
      <c r="S70" s="3"/>
      <c r="T70" s="3"/>
      <c r="U70" s="3"/>
      <c r="V70" s="3"/>
      <c r="W70" s="3"/>
      <c r="X70" s="3"/>
      <c r="Y70" s="20"/>
      <c r="Z70" s="20"/>
    </row>
    <row r="71" ht="33.0" customHeight="1">
      <c r="A71" s="80" t="s">
        <v>141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6"/>
      <c r="Q71" s="3"/>
      <c r="R71" s="3"/>
      <c r="S71" s="3"/>
      <c r="T71" s="3"/>
      <c r="U71" s="3"/>
      <c r="V71" s="3"/>
      <c r="W71" s="3"/>
      <c r="X71" s="3"/>
      <c r="Y71" s="20"/>
      <c r="Z71" s="20"/>
    </row>
    <row r="72" ht="15.75" customHeight="1">
      <c r="A72" s="39"/>
      <c r="B72" s="39"/>
      <c r="C72" s="81" t="s">
        <v>142</v>
      </c>
      <c r="D72" s="41"/>
      <c r="E72" s="42">
        <f t="shared" ref="E72:P72" si="9">E14</f>
        <v>0</v>
      </c>
      <c r="F72" s="42">
        <f t="shared" si="9"/>
        <v>0</v>
      </c>
      <c r="G72" s="42">
        <f t="shared" si="9"/>
        <v>0</v>
      </c>
      <c r="H72" s="42">
        <f t="shared" si="9"/>
        <v>0</v>
      </c>
      <c r="I72" s="42">
        <f t="shared" si="9"/>
        <v>0</v>
      </c>
      <c r="J72" s="42">
        <f t="shared" si="9"/>
        <v>0</v>
      </c>
      <c r="K72" s="42">
        <f t="shared" si="9"/>
        <v>0</v>
      </c>
      <c r="L72" s="42">
        <f t="shared" si="9"/>
        <v>0</v>
      </c>
      <c r="M72" s="42">
        <f t="shared" si="9"/>
        <v>0</v>
      </c>
      <c r="N72" s="42">
        <f t="shared" si="9"/>
        <v>0</v>
      </c>
      <c r="O72" s="42">
        <f t="shared" si="9"/>
        <v>0</v>
      </c>
      <c r="P72" s="42">
        <f t="shared" si="9"/>
        <v>0</v>
      </c>
      <c r="Q72" s="3"/>
      <c r="R72" s="3"/>
      <c r="S72" s="3"/>
      <c r="T72" s="3"/>
      <c r="U72" s="3"/>
      <c r="V72" s="3"/>
      <c r="W72" s="3"/>
      <c r="X72" s="3"/>
      <c r="Y72" s="20"/>
      <c r="Z72" s="20"/>
    </row>
    <row r="73" ht="15.75" customHeight="1">
      <c r="A73" s="39"/>
      <c r="B73" s="39"/>
      <c r="C73" s="81" t="s">
        <v>143</v>
      </c>
      <c r="D73" s="41"/>
      <c r="E73" s="42">
        <f t="shared" ref="E73:P73" si="10">E36+E51+E59</f>
        <v>0</v>
      </c>
      <c r="F73" s="42">
        <f t="shared" si="10"/>
        <v>0</v>
      </c>
      <c r="G73" s="42">
        <f t="shared" si="10"/>
        <v>0</v>
      </c>
      <c r="H73" s="42">
        <f t="shared" si="10"/>
        <v>0</v>
      </c>
      <c r="I73" s="42">
        <f t="shared" si="10"/>
        <v>0</v>
      </c>
      <c r="J73" s="42">
        <f t="shared" si="10"/>
        <v>0</v>
      </c>
      <c r="K73" s="42">
        <f t="shared" si="10"/>
        <v>0</v>
      </c>
      <c r="L73" s="42">
        <f t="shared" si="10"/>
        <v>0</v>
      </c>
      <c r="M73" s="42">
        <f t="shared" si="10"/>
        <v>0</v>
      </c>
      <c r="N73" s="42">
        <f t="shared" si="10"/>
        <v>0</v>
      </c>
      <c r="O73" s="42">
        <f t="shared" si="10"/>
        <v>0</v>
      </c>
      <c r="P73" s="42">
        <f t="shared" si="10"/>
        <v>0</v>
      </c>
      <c r="Q73" s="3"/>
      <c r="R73" s="3"/>
      <c r="S73" s="3"/>
      <c r="T73" s="3"/>
      <c r="U73" s="3"/>
      <c r="V73" s="3"/>
      <c r="W73" s="3"/>
      <c r="X73" s="3"/>
      <c r="Y73" s="20"/>
      <c r="Z73" s="20"/>
    </row>
    <row r="74" ht="27.0" customHeight="1">
      <c r="A74" s="39"/>
      <c r="B74" s="39"/>
      <c r="C74" s="82" t="s">
        <v>144</v>
      </c>
      <c r="D74" s="41"/>
      <c r="E74" s="53">
        <f t="shared" ref="E74:P74" si="11">E14-E73</f>
        <v>0</v>
      </c>
      <c r="F74" s="53">
        <f t="shared" si="11"/>
        <v>0</v>
      </c>
      <c r="G74" s="53">
        <f t="shared" si="11"/>
        <v>0</v>
      </c>
      <c r="H74" s="53">
        <f t="shared" si="11"/>
        <v>0</v>
      </c>
      <c r="I74" s="53">
        <f t="shared" si="11"/>
        <v>0</v>
      </c>
      <c r="J74" s="53">
        <f t="shared" si="11"/>
        <v>0</v>
      </c>
      <c r="K74" s="53">
        <f t="shared" si="11"/>
        <v>0</v>
      </c>
      <c r="L74" s="53">
        <f t="shared" si="11"/>
        <v>0</v>
      </c>
      <c r="M74" s="53">
        <f t="shared" si="11"/>
        <v>0</v>
      </c>
      <c r="N74" s="53">
        <f t="shared" si="11"/>
        <v>0</v>
      </c>
      <c r="O74" s="53">
        <f t="shared" si="11"/>
        <v>0</v>
      </c>
      <c r="P74" s="53">
        <f t="shared" si="11"/>
        <v>0</v>
      </c>
      <c r="Q74" s="3"/>
      <c r="R74" s="3"/>
      <c r="S74" s="3"/>
      <c r="T74" s="3"/>
      <c r="U74" s="3"/>
      <c r="V74" s="3"/>
      <c r="W74" s="3"/>
      <c r="X74" s="3"/>
      <c r="Y74" s="20"/>
      <c r="Z74" s="20"/>
    </row>
    <row r="75" ht="15.75" customHeight="1">
      <c r="A75" s="39"/>
      <c r="B75" s="39"/>
      <c r="C75" s="83" t="s">
        <v>145</v>
      </c>
      <c r="D75" s="41"/>
      <c r="E75" s="73">
        <f t="shared" ref="E75:P75" si="12">IFERROR(E74/E14,0)</f>
        <v>0</v>
      </c>
      <c r="F75" s="73">
        <f t="shared" si="12"/>
        <v>0</v>
      </c>
      <c r="G75" s="73">
        <f t="shared" si="12"/>
        <v>0</v>
      </c>
      <c r="H75" s="73">
        <f t="shared" si="12"/>
        <v>0</v>
      </c>
      <c r="I75" s="73">
        <f t="shared" si="12"/>
        <v>0</v>
      </c>
      <c r="J75" s="73">
        <f t="shared" si="12"/>
        <v>0</v>
      </c>
      <c r="K75" s="73">
        <f t="shared" si="12"/>
        <v>0</v>
      </c>
      <c r="L75" s="73">
        <f t="shared" si="12"/>
        <v>0</v>
      </c>
      <c r="M75" s="73">
        <f t="shared" si="12"/>
        <v>0</v>
      </c>
      <c r="N75" s="73">
        <f t="shared" si="12"/>
        <v>0</v>
      </c>
      <c r="O75" s="73">
        <f t="shared" si="12"/>
        <v>0</v>
      </c>
      <c r="P75" s="73">
        <f t="shared" si="12"/>
        <v>0</v>
      </c>
      <c r="Q75" s="3"/>
      <c r="R75" s="3"/>
      <c r="S75" s="3"/>
      <c r="T75" s="3"/>
      <c r="U75" s="3"/>
      <c r="V75" s="3"/>
      <c r="W75" s="3"/>
      <c r="X75" s="3"/>
      <c r="Y75" s="20"/>
      <c r="Z75" s="20"/>
    </row>
    <row r="76" ht="15.75" customHeight="1">
      <c r="A76" s="39"/>
      <c r="B76" s="39"/>
      <c r="C76" s="84" t="s">
        <v>139</v>
      </c>
      <c r="D76" s="41"/>
      <c r="E76" s="85">
        <f t="shared" ref="E76:P76" si="13">E68</f>
        <v>0</v>
      </c>
      <c r="F76" s="85">
        <f t="shared" si="13"/>
        <v>0</v>
      </c>
      <c r="G76" s="85">
        <f t="shared" si="13"/>
        <v>0</v>
      </c>
      <c r="H76" s="85">
        <f t="shared" si="13"/>
        <v>0</v>
      </c>
      <c r="I76" s="85">
        <f t="shared" si="13"/>
        <v>0</v>
      </c>
      <c r="J76" s="85">
        <f t="shared" si="13"/>
        <v>0</v>
      </c>
      <c r="K76" s="85">
        <f t="shared" si="13"/>
        <v>0</v>
      </c>
      <c r="L76" s="85">
        <f t="shared" si="13"/>
        <v>0</v>
      </c>
      <c r="M76" s="85">
        <f t="shared" si="13"/>
        <v>0</v>
      </c>
      <c r="N76" s="85">
        <f t="shared" si="13"/>
        <v>0</v>
      </c>
      <c r="O76" s="85">
        <f t="shared" si="13"/>
        <v>0</v>
      </c>
      <c r="P76" s="85">
        <f t="shared" si="13"/>
        <v>0</v>
      </c>
      <c r="Q76" s="3"/>
      <c r="R76" s="3"/>
      <c r="S76" s="3"/>
      <c r="T76" s="3"/>
      <c r="U76" s="3"/>
      <c r="V76" s="3"/>
      <c r="W76" s="3"/>
      <c r="X76" s="3"/>
      <c r="Y76" s="20"/>
      <c r="Z76" s="20"/>
    </row>
    <row r="77" ht="22.5" customHeight="1">
      <c r="A77" s="39"/>
      <c r="B77" s="39"/>
      <c r="C77" s="86" t="s">
        <v>146</v>
      </c>
      <c r="E77" s="87">
        <f t="shared" ref="E77:P77" si="14">E74-E68</f>
        <v>0</v>
      </c>
      <c r="F77" s="87">
        <f t="shared" si="14"/>
        <v>0</v>
      </c>
      <c r="G77" s="87">
        <f t="shared" si="14"/>
        <v>0</v>
      </c>
      <c r="H77" s="87">
        <f t="shared" si="14"/>
        <v>0</v>
      </c>
      <c r="I77" s="87">
        <f t="shared" si="14"/>
        <v>0</v>
      </c>
      <c r="J77" s="87">
        <f t="shared" si="14"/>
        <v>0</v>
      </c>
      <c r="K77" s="87">
        <f t="shared" si="14"/>
        <v>0</v>
      </c>
      <c r="L77" s="87">
        <f t="shared" si="14"/>
        <v>0</v>
      </c>
      <c r="M77" s="87">
        <f t="shared" si="14"/>
        <v>0</v>
      </c>
      <c r="N77" s="87">
        <f t="shared" si="14"/>
        <v>0</v>
      </c>
      <c r="O77" s="87">
        <f t="shared" si="14"/>
        <v>0</v>
      </c>
      <c r="P77" s="87">
        <f t="shared" si="14"/>
        <v>0</v>
      </c>
      <c r="Q77" s="3"/>
      <c r="R77" s="3"/>
      <c r="S77" s="3"/>
      <c r="T77" s="3"/>
      <c r="U77" s="3"/>
      <c r="V77" s="3"/>
      <c r="W77" s="3"/>
      <c r="X77" s="3"/>
      <c r="Y77" s="20"/>
      <c r="Z77" s="20"/>
    </row>
    <row r="78" ht="14.25" customHeight="1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"/>
      <c r="R78" s="3"/>
      <c r="S78" s="3"/>
      <c r="T78" s="3"/>
      <c r="U78" s="3"/>
      <c r="V78" s="3"/>
      <c r="W78" s="3"/>
      <c r="X78" s="3"/>
      <c r="Y78" s="20"/>
      <c r="Z78" s="20"/>
    </row>
    <row r="79" ht="24.0" customHeight="1">
      <c r="A79" s="39"/>
      <c r="B79" s="39"/>
      <c r="C79" s="36" t="s">
        <v>147</v>
      </c>
      <c r="D79" s="18"/>
      <c r="E79" s="18"/>
      <c r="F79" s="6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"/>
      <c r="R79" s="3"/>
      <c r="S79" s="3"/>
      <c r="T79" s="3"/>
      <c r="U79" s="3"/>
      <c r="V79" s="3"/>
      <c r="W79" s="3"/>
      <c r="X79" s="3"/>
      <c r="Y79" s="20"/>
      <c r="Z79" s="20"/>
    </row>
    <row r="80" ht="18.0" customHeight="1">
      <c r="A80" s="39"/>
      <c r="B80" s="39"/>
      <c r="C80" s="88" t="s">
        <v>148</v>
      </c>
      <c r="D80" s="88" t="s">
        <v>149</v>
      </c>
      <c r="E80" s="88" t="s">
        <v>150</v>
      </c>
      <c r="F80" s="88" t="s">
        <v>151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"/>
      <c r="R80" s="3"/>
      <c r="S80" s="3"/>
      <c r="T80" s="3"/>
      <c r="U80" s="3"/>
      <c r="V80" s="3"/>
      <c r="W80" s="3"/>
      <c r="X80" s="3"/>
      <c r="Y80" s="20"/>
      <c r="Z80" s="20"/>
    </row>
    <row r="81" ht="18.0" customHeight="1">
      <c r="A81" s="39"/>
      <c r="B81" s="39"/>
      <c r="C81" s="89"/>
      <c r="D81" s="89"/>
      <c r="E81" s="89"/>
      <c r="F81" s="53" t="str">
        <f t="shared" ref="F81:F86" si="15">IF(E81="","",RANK(E81,$E$81:$E$86,0))</f>
        <v/>
      </c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"/>
      <c r="R81" s="3"/>
      <c r="S81" s="3"/>
      <c r="T81" s="3"/>
      <c r="U81" s="3"/>
      <c r="V81" s="3"/>
      <c r="W81" s="3"/>
      <c r="X81" s="3"/>
      <c r="Y81" s="20"/>
      <c r="Z81" s="20"/>
    </row>
    <row r="82" ht="18.0" customHeight="1">
      <c r="A82" s="39"/>
      <c r="B82" s="39"/>
      <c r="C82" s="89"/>
      <c r="D82" s="89"/>
      <c r="E82" s="89"/>
      <c r="F82" s="53" t="str">
        <f t="shared" si="15"/>
        <v/>
      </c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"/>
      <c r="R82" s="3"/>
      <c r="S82" s="3"/>
      <c r="T82" s="3"/>
      <c r="U82" s="3"/>
      <c r="V82" s="3"/>
      <c r="W82" s="3"/>
      <c r="X82" s="3"/>
      <c r="Y82" s="20"/>
      <c r="Z82" s="20"/>
    </row>
    <row r="83" ht="18.0" customHeight="1">
      <c r="A83" s="39"/>
      <c r="B83" s="39"/>
      <c r="C83" s="89"/>
      <c r="D83" s="89"/>
      <c r="E83" s="89"/>
      <c r="F83" s="53" t="str">
        <f t="shared" si="15"/>
        <v/>
      </c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"/>
      <c r="R83" s="3"/>
      <c r="S83" s="3"/>
      <c r="T83" s="3"/>
      <c r="U83" s="3"/>
      <c r="V83" s="3"/>
      <c r="W83" s="3"/>
      <c r="X83" s="3"/>
      <c r="Y83" s="20"/>
      <c r="Z83" s="20"/>
    </row>
    <row r="84" ht="18.0" customHeight="1">
      <c r="A84" s="39"/>
      <c r="B84" s="39"/>
      <c r="C84" s="89"/>
      <c r="D84" s="89"/>
      <c r="E84" s="89"/>
      <c r="F84" s="53" t="str">
        <f t="shared" si="15"/>
        <v/>
      </c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"/>
      <c r="R84" s="3"/>
      <c r="S84" s="3"/>
      <c r="T84" s="3"/>
      <c r="U84" s="3"/>
      <c r="V84" s="3"/>
      <c r="W84" s="3"/>
      <c r="X84" s="3"/>
      <c r="Y84" s="20"/>
      <c r="Z84" s="20"/>
    </row>
    <row r="85" ht="18.0" customHeight="1">
      <c r="A85" s="39"/>
      <c r="B85" s="39"/>
      <c r="C85" s="89"/>
      <c r="D85" s="89"/>
      <c r="E85" s="89"/>
      <c r="F85" s="53" t="str">
        <f t="shared" si="15"/>
        <v/>
      </c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"/>
      <c r="R85" s="3"/>
      <c r="S85" s="3"/>
      <c r="T85" s="3"/>
      <c r="U85" s="3"/>
      <c r="V85" s="3"/>
      <c r="W85" s="3"/>
      <c r="X85" s="3"/>
      <c r="Y85" s="20"/>
      <c r="Z85" s="20"/>
    </row>
    <row r="86" ht="18.0" customHeight="1">
      <c r="A86" s="39"/>
      <c r="B86" s="39"/>
      <c r="C86" s="89"/>
      <c r="D86" s="89"/>
      <c r="E86" s="89"/>
      <c r="F86" s="53" t="str">
        <f t="shared" si="15"/>
        <v/>
      </c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"/>
      <c r="R86" s="3"/>
      <c r="S86" s="3"/>
      <c r="T86" s="3"/>
      <c r="U86" s="3"/>
      <c r="V86" s="3"/>
      <c r="W86" s="3"/>
      <c r="X86" s="3"/>
      <c r="Y86" s="20"/>
      <c r="Z86" s="20"/>
    </row>
    <row r="87" ht="14.2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"/>
      <c r="R87" s="3"/>
      <c r="S87" s="3"/>
      <c r="T87" s="3"/>
      <c r="U87" s="3"/>
      <c r="V87" s="3"/>
      <c r="W87" s="3"/>
      <c r="X87" s="3"/>
      <c r="Y87" s="20"/>
      <c r="Z87" s="20"/>
    </row>
    <row r="88" ht="24.0" customHeight="1">
      <c r="A88" s="39"/>
      <c r="B88" s="39"/>
      <c r="C88" s="36" t="s">
        <v>152</v>
      </c>
      <c r="D88" s="18"/>
      <c r="E88" s="18"/>
      <c r="F88" s="6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"/>
      <c r="R88" s="3"/>
      <c r="S88" s="3"/>
      <c r="T88" s="3"/>
      <c r="U88" s="3"/>
      <c r="V88" s="3"/>
      <c r="W88" s="3"/>
      <c r="X88" s="3"/>
      <c r="Y88" s="20"/>
      <c r="Z88" s="20"/>
    </row>
    <row r="89" ht="18.0" customHeight="1">
      <c r="A89" s="39"/>
      <c r="B89" s="39"/>
      <c r="C89" s="88" t="s">
        <v>153</v>
      </c>
      <c r="D89" s="88" t="s">
        <v>154</v>
      </c>
      <c r="E89" s="88" t="s">
        <v>155</v>
      </c>
      <c r="F89" s="88" t="s">
        <v>156</v>
      </c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"/>
      <c r="R89" s="3"/>
      <c r="S89" s="3"/>
      <c r="T89" s="3"/>
      <c r="U89" s="3"/>
      <c r="V89" s="3"/>
      <c r="W89" s="3"/>
      <c r="X89" s="3"/>
      <c r="Y89" s="20"/>
      <c r="Z89" s="20"/>
    </row>
    <row r="90" ht="18.0" customHeight="1">
      <c r="A90" s="39"/>
      <c r="B90" s="39"/>
      <c r="C90" s="89"/>
      <c r="D90" s="89"/>
      <c r="E90" s="89"/>
      <c r="F90" s="53" t="str">
        <f t="shared" ref="F90:F93" si="16">IFERROR(D90/E90,"")</f>
        <v/>
      </c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"/>
      <c r="R90" s="3"/>
      <c r="S90" s="3"/>
      <c r="T90" s="3"/>
      <c r="U90" s="3"/>
      <c r="V90" s="3"/>
      <c r="W90" s="3"/>
      <c r="X90" s="3"/>
      <c r="Y90" s="20"/>
      <c r="Z90" s="20"/>
    </row>
    <row r="91" ht="18.0" customHeight="1">
      <c r="A91" s="3"/>
      <c r="B91" s="3"/>
      <c r="C91" s="90"/>
      <c r="D91" s="90"/>
      <c r="E91" s="90"/>
      <c r="F91" s="53" t="str">
        <f t="shared" si="16"/>
        <v/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0"/>
      <c r="Z91" s="20"/>
    </row>
    <row r="92" ht="18.0" customHeight="1">
      <c r="A92" s="3"/>
      <c r="B92" s="3"/>
      <c r="C92" s="90"/>
      <c r="D92" s="90"/>
      <c r="E92" s="90"/>
      <c r="F92" s="53" t="str">
        <f t="shared" si="16"/>
        <v/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0"/>
      <c r="Z92" s="20"/>
    </row>
    <row r="93" ht="18.0" customHeight="1">
      <c r="A93" s="3"/>
      <c r="B93" s="3"/>
      <c r="C93" s="90"/>
      <c r="D93" s="90"/>
      <c r="E93" s="90"/>
      <c r="F93" s="53" t="str">
        <f t="shared" si="16"/>
        <v/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0"/>
      <c r="Z93" s="20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0"/>
      <c r="Z94" s="20"/>
    </row>
    <row r="95" ht="33.0" customHeight="1">
      <c r="A95" s="91" t="s">
        <v>157</v>
      </c>
      <c r="Q95" s="3"/>
      <c r="R95" s="3"/>
      <c r="S95" s="3"/>
      <c r="T95" s="3"/>
      <c r="U95" s="3"/>
      <c r="V95" s="3"/>
      <c r="W95" s="3"/>
      <c r="X95" s="3"/>
      <c r="Y95" s="20"/>
      <c r="Z95" s="20"/>
    </row>
    <row r="96" ht="24.0" customHeight="1">
      <c r="A96" s="3"/>
      <c r="B96" s="3"/>
      <c r="C96" s="92" t="s">
        <v>33</v>
      </c>
      <c r="E96" s="92" t="s">
        <v>158</v>
      </c>
      <c r="G96" s="92" t="s">
        <v>159</v>
      </c>
      <c r="I96" s="92" t="s">
        <v>160</v>
      </c>
      <c r="K96" s="92" t="s">
        <v>161</v>
      </c>
      <c r="Q96" s="3"/>
      <c r="R96" s="3"/>
      <c r="S96" s="3"/>
      <c r="T96" s="3"/>
      <c r="U96" s="3"/>
      <c r="V96" s="3"/>
      <c r="W96" s="3"/>
      <c r="X96" s="3"/>
      <c r="Y96" s="20"/>
      <c r="Z96" s="20"/>
    </row>
    <row r="97" ht="19.5" customHeight="1">
      <c r="A97" s="3"/>
      <c r="B97" s="3"/>
      <c r="C97" s="93" t="s">
        <v>162</v>
      </c>
      <c r="E97" s="94"/>
      <c r="G97" s="95">
        <f>IFERROR(SUM(E14:P14)/COUNTIF($E$14:$P$14,"&gt;0"),0)</f>
        <v>0</v>
      </c>
      <c r="I97" s="95" t="str">
        <f t="shared" ref="I97:I101" si="17">IF(E97="","",G97-E97)</f>
        <v/>
      </c>
      <c r="K97" s="96" t="str">
        <f>IF(E97="","",IF(G97&gt;=E97,"🟢 No plano ou acima","🟡 Abaixo do previsto"))</f>
        <v/>
      </c>
      <c r="Q97" s="3"/>
      <c r="R97" s="3"/>
      <c r="S97" s="3"/>
      <c r="T97" s="3"/>
      <c r="U97" s="3"/>
      <c r="V97" s="3"/>
      <c r="W97" s="3"/>
      <c r="X97" s="3"/>
      <c r="Y97" s="20"/>
      <c r="Z97" s="20"/>
    </row>
    <row r="98" ht="19.5" customHeight="1">
      <c r="A98" s="3"/>
      <c r="B98" s="3"/>
      <c r="C98" s="93" t="s">
        <v>163</v>
      </c>
      <c r="E98" s="94"/>
      <c r="G98" s="95">
        <f>IFERROR(SUM(E36:P36)/COUNTIF($E$14:$P$14,"&gt;0"),0)</f>
        <v>0</v>
      </c>
      <c r="I98" s="95" t="str">
        <f t="shared" si="17"/>
        <v/>
      </c>
      <c r="K98" s="96" t="str">
        <f t="shared" ref="K98:K100" si="18">IF(E98="","",IF(G98&lt;=E98,"🟢 Dentro do previsto","🔴 Acima do previsto"))</f>
        <v/>
      </c>
      <c r="Q98" s="3"/>
      <c r="R98" s="3"/>
      <c r="S98" s="3"/>
      <c r="T98" s="3"/>
      <c r="U98" s="3"/>
      <c r="V98" s="3"/>
      <c r="W98" s="3"/>
      <c r="X98" s="3"/>
      <c r="Y98" s="20"/>
      <c r="Z98" s="20"/>
    </row>
    <row r="99" ht="19.5" customHeight="1">
      <c r="A99" s="3"/>
      <c r="B99" s="3"/>
      <c r="C99" s="93" t="s">
        <v>164</v>
      </c>
      <c r="E99" s="94"/>
      <c r="G99" s="95">
        <f>IFERROR(SUM(E51:P51)/COUNTIF($E$14:$P$14,"&gt;0"),0)</f>
        <v>0</v>
      </c>
      <c r="I99" s="95" t="str">
        <f t="shared" si="17"/>
        <v/>
      </c>
      <c r="K99" s="96" t="str">
        <f t="shared" si="18"/>
        <v/>
      </c>
      <c r="Q99" s="3"/>
      <c r="R99" s="3"/>
      <c r="S99" s="3"/>
      <c r="T99" s="3"/>
      <c r="U99" s="3"/>
      <c r="V99" s="3"/>
      <c r="W99" s="3"/>
      <c r="X99" s="3"/>
      <c r="Y99" s="20"/>
      <c r="Z99" s="20"/>
    </row>
    <row r="100" ht="19.5" customHeight="1">
      <c r="A100" s="3"/>
      <c r="B100" s="3"/>
      <c r="C100" s="93" t="s">
        <v>165</v>
      </c>
      <c r="E100" s="94"/>
      <c r="G100" s="95">
        <f>IFERROR(SUM(E59:P59)/COUNTIF($E$14:$P$14,"&gt;0"),0)</f>
        <v>0</v>
      </c>
      <c r="I100" s="95" t="str">
        <f t="shared" si="17"/>
        <v/>
      </c>
      <c r="K100" s="96" t="str">
        <f t="shared" si="18"/>
        <v/>
      </c>
      <c r="Q100" s="3"/>
      <c r="R100" s="3"/>
      <c r="S100" s="3"/>
      <c r="T100" s="3"/>
      <c r="U100" s="3"/>
      <c r="V100" s="3"/>
      <c r="W100" s="3"/>
      <c r="X100" s="3"/>
      <c r="Y100" s="20"/>
      <c r="Z100" s="20"/>
    </row>
    <row r="101" ht="19.5" customHeight="1">
      <c r="A101" s="3"/>
      <c r="B101" s="3"/>
      <c r="C101" s="93" t="s">
        <v>166</v>
      </c>
      <c r="E101" s="94"/>
      <c r="G101" s="95">
        <f>IFERROR(SUM(E68:P68)/COUNTIF($E$14:$P$14,"&gt;0"),0)</f>
        <v>0</v>
      </c>
      <c r="I101" s="95" t="str">
        <f t="shared" si="17"/>
        <v/>
      </c>
      <c r="K101" s="96" t="str">
        <f>IF(E101="","",IF(G101&gt;=E101,"🟢 No plano ou acima","🟡 Abaixo do previsto"))</f>
        <v/>
      </c>
      <c r="Q101" s="3"/>
      <c r="R101" s="3"/>
      <c r="S101" s="3"/>
      <c r="T101" s="3"/>
      <c r="U101" s="3"/>
      <c r="V101" s="3"/>
      <c r="W101" s="3"/>
      <c r="X101" s="3"/>
      <c r="Y101" s="20"/>
      <c r="Z101" s="20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0"/>
      <c r="Z102" s="20"/>
    </row>
    <row r="103" ht="22.5" customHeight="1">
      <c r="A103" s="3"/>
      <c r="B103" s="97" t="s">
        <v>167</v>
      </c>
      <c r="Q103" s="3"/>
      <c r="R103" s="3"/>
      <c r="S103" s="3"/>
      <c r="T103" s="3"/>
      <c r="U103" s="3"/>
      <c r="V103" s="3"/>
      <c r="W103" s="3"/>
      <c r="X103" s="3"/>
      <c r="Y103" s="20"/>
      <c r="Z103" s="20"/>
    </row>
    <row r="104" ht="22.5" customHeight="1">
      <c r="A104" s="3"/>
      <c r="B104" s="98" t="s">
        <v>168</v>
      </c>
      <c r="Q104" s="3"/>
      <c r="R104" s="3"/>
      <c r="S104" s="3"/>
      <c r="T104" s="3"/>
      <c r="U104" s="3"/>
      <c r="V104" s="3"/>
      <c r="W104" s="3"/>
      <c r="X104" s="3"/>
      <c r="Y104" s="20"/>
      <c r="Z104" s="20"/>
    </row>
    <row r="105" ht="13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0"/>
      <c r="Z105" s="20"/>
    </row>
    <row r="106" ht="25.5" customHeight="1">
      <c r="A106" s="14" t="s">
        <v>24</v>
      </c>
      <c r="I106" s="15" t="s">
        <v>25</v>
      </c>
      <c r="Q106" s="3"/>
      <c r="R106" s="3"/>
      <c r="S106" s="3"/>
      <c r="T106" s="3"/>
      <c r="U106" s="3"/>
      <c r="V106" s="3"/>
      <c r="W106" s="3"/>
      <c r="X106" s="3"/>
      <c r="Y106" s="20"/>
      <c r="Z106" s="20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0"/>
      <c r="Z107" s="20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0"/>
      <c r="Z108" s="20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20"/>
      <c r="Z109" s="20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20"/>
      <c r="Z110" s="20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20"/>
      <c r="Z111" s="20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20"/>
      <c r="Z112" s="20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20"/>
      <c r="Z113" s="20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0"/>
      <c r="Z114" s="20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0"/>
      <c r="Z115" s="20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0"/>
      <c r="Z116" s="20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0"/>
      <c r="Z117" s="20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0"/>
      <c r="Z118" s="20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0"/>
      <c r="Z119" s="20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0"/>
      <c r="Z120" s="20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0"/>
      <c r="Z121" s="20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0"/>
      <c r="Z122" s="20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0"/>
      <c r="Z123" s="20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0"/>
      <c r="Z124" s="20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0"/>
      <c r="Z125" s="20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0"/>
      <c r="Z126" s="20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0"/>
      <c r="Z127" s="20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0"/>
      <c r="Z128" s="20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0"/>
      <c r="Z129" s="20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0"/>
      <c r="Z130" s="20"/>
    </row>
    <row r="131" ht="14.2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</row>
    <row r="132" ht="14.2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</row>
    <row r="133" ht="14.2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</row>
    <row r="134" ht="14.2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</row>
    <row r="135" ht="14.2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</row>
    <row r="136" ht="14.2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</row>
    <row r="137" ht="14.2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</row>
    <row r="138" ht="14.2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</row>
    <row r="139" ht="14.2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</row>
    <row r="140" ht="14.2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</row>
    <row r="141" ht="14.2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</row>
    <row r="142" ht="14.2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</row>
    <row r="143" ht="14.2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</row>
    <row r="144" ht="14.2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</row>
    <row r="145" ht="14.2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</row>
    <row r="146" ht="14.2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</row>
    <row r="147" ht="14.2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</row>
    <row r="148" ht="14.2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</row>
    <row r="149" ht="14.2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</row>
    <row r="150" ht="14.2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</row>
    <row r="151" ht="14.2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</row>
    <row r="152" ht="14.2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</row>
    <row r="153" ht="14.2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</row>
    <row r="154" ht="14.2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</row>
    <row r="155" ht="14.2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</row>
    <row r="156" ht="14.2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</row>
    <row r="157" ht="14.2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</row>
    <row r="158" ht="14.2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</row>
    <row r="159" ht="14.2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</row>
    <row r="160" ht="14.2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</row>
    <row r="161" ht="14.2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</row>
    <row r="162" ht="14.2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</row>
    <row r="163" ht="14.2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</row>
    <row r="164" ht="14.2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</row>
    <row r="165" ht="14.2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</row>
    <row r="166" ht="14.2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</row>
    <row r="167" ht="14.2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</row>
    <row r="168" ht="14.2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</row>
    <row r="169" ht="14.2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</row>
    <row r="170" ht="14.2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</row>
    <row r="171" ht="14.2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</row>
    <row r="172" ht="14.2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</row>
    <row r="173" ht="14.2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</row>
    <row r="174" ht="14.2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</row>
    <row r="175" ht="14.2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</row>
    <row r="176" ht="14.2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</row>
    <row r="177" ht="14.2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</row>
    <row r="178" ht="14.2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</row>
    <row r="179" ht="14.2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</row>
    <row r="180" ht="14.2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</row>
    <row r="181" ht="14.2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</row>
    <row r="182" ht="14.2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</row>
    <row r="183" ht="14.2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</row>
    <row r="184" ht="14.2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</row>
    <row r="185" ht="14.2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</row>
    <row r="186" ht="14.2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</row>
    <row r="187" ht="14.2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</row>
    <row r="188" ht="14.2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</row>
    <row r="189" ht="14.2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</row>
    <row r="190" ht="14.2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</row>
    <row r="191" ht="14.2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</row>
    <row r="192" ht="14.2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</row>
    <row r="193" ht="14.2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</row>
    <row r="194" ht="14.2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</row>
    <row r="195" ht="14.2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</row>
    <row r="196" ht="14.2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</row>
    <row r="197" ht="14.2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</row>
    <row r="198" ht="14.2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</row>
    <row r="199" ht="14.2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</row>
    <row r="200" ht="14.2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</row>
    <row r="201" ht="14.2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</row>
    <row r="202" ht="14.2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</row>
    <row r="203" ht="14.2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</row>
    <row r="204" ht="14.2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</row>
    <row r="205" ht="14.2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</row>
    <row r="206" ht="14.2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</row>
    <row r="207" ht="14.2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</row>
    <row r="208" ht="14.2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</row>
    <row r="209" ht="14.2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</row>
    <row r="210" ht="14.2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</row>
    <row r="211" ht="14.2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</row>
    <row r="212" ht="14.2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</row>
    <row r="213" ht="14.2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</row>
    <row r="214" ht="14.2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</row>
    <row r="215" ht="14.2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</row>
    <row r="216" ht="14.2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</row>
    <row r="217" ht="14.2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</row>
    <row r="218" ht="14.2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</row>
    <row r="219" ht="14.2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</row>
    <row r="220" ht="14.2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</row>
    <row r="221" ht="14.2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</row>
    <row r="222" ht="14.2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</row>
    <row r="223" ht="14.2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</row>
    <row r="224" ht="14.2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</row>
    <row r="225" ht="14.2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</row>
    <row r="226" ht="14.2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</row>
    <row r="227" ht="14.2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</row>
    <row r="228" ht="14.2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</row>
    <row r="229" ht="14.2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</row>
    <row r="230" ht="14.2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</row>
    <row r="231" ht="14.2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</row>
    <row r="232" ht="14.2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</row>
    <row r="233" ht="14.2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</row>
    <row r="234" ht="14.2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</row>
    <row r="235" ht="14.2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</row>
    <row r="236" ht="14.2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</row>
    <row r="237" ht="14.2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</row>
    <row r="238" ht="14.2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</row>
    <row r="239" ht="14.2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</row>
    <row r="240" ht="14.2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</row>
    <row r="241" ht="14.2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</row>
    <row r="242" ht="14.2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</row>
    <row r="243" ht="14.2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</row>
    <row r="244" ht="14.2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</row>
    <row r="245" ht="14.2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</row>
    <row r="246" ht="14.2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</row>
    <row r="247" ht="14.2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</row>
    <row r="248" ht="14.2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</row>
    <row r="249" ht="14.2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</row>
    <row r="250" ht="14.2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</row>
    <row r="251" ht="14.2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</row>
    <row r="252" ht="14.2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</row>
    <row r="253" ht="14.2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</row>
    <row r="254" ht="14.2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</row>
    <row r="255" ht="14.2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</row>
    <row r="256" ht="14.2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</row>
    <row r="257" ht="14.2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</row>
    <row r="258" ht="14.2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</row>
    <row r="259" ht="14.2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</row>
    <row r="260" ht="14.2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</row>
    <row r="261" ht="14.2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</row>
    <row r="262" ht="14.2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</row>
    <row r="263" ht="14.2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</row>
    <row r="264" ht="14.2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</row>
    <row r="265" ht="14.2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</row>
    <row r="266" ht="14.2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</row>
    <row r="267" ht="14.2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</row>
    <row r="268" ht="14.2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</row>
    <row r="269" ht="14.2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</row>
    <row r="270" ht="14.2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</row>
    <row r="271" ht="14.2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</row>
    <row r="272" ht="14.2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</row>
    <row r="273" ht="14.2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</row>
    <row r="274" ht="14.2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</row>
    <row r="275" ht="14.2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</row>
    <row r="276" ht="14.2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</row>
    <row r="277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</row>
    <row r="278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</row>
    <row r="279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</row>
    <row r="280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</row>
    <row r="281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</row>
    <row r="282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</row>
    <row r="283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</row>
    <row r="284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</row>
    <row r="285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</row>
    <row r="28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</row>
    <row r="287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</row>
    <row r="288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</row>
    <row r="289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</row>
    <row r="290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</row>
    <row r="291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</row>
    <row r="292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</row>
    <row r="293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</row>
    <row r="294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</row>
    <row r="295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</row>
    <row r="29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</row>
    <row r="297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</row>
    <row r="298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</row>
    <row r="299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</row>
    <row r="300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</row>
    <row r="301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</row>
    <row r="302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</row>
    <row r="303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</row>
    <row r="304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</row>
    <row r="305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</row>
    <row r="30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</row>
    <row r="307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</row>
    <row r="308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</row>
    <row r="309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</row>
    <row r="310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</row>
    <row r="311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</row>
    <row r="312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</row>
    <row r="313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</row>
    <row r="314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</row>
    <row r="315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</row>
    <row r="31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</row>
    <row r="317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</row>
    <row r="318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</row>
    <row r="319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</row>
    <row r="320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</row>
    <row r="321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</row>
    <row r="322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</row>
    <row r="323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</row>
    <row r="324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</row>
    <row r="325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</row>
    <row r="3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</row>
    <row r="327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</row>
    <row r="328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</row>
    <row r="329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</row>
    <row r="330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</row>
    <row r="331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</row>
    <row r="332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</row>
    <row r="333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</row>
    <row r="334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</row>
    <row r="335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</row>
    <row r="33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</row>
    <row r="337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</row>
    <row r="338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</row>
    <row r="339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</row>
    <row r="340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</row>
    <row r="341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</row>
    <row r="342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</row>
    <row r="343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</row>
    <row r="344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</row>
    <row r="345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</row>
    <row r="34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</row>
    <row r="347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</row>
    <row r="348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</row>
    <row r="349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</row>
    <row r="350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</row>
    <row r="351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</row>
    <row r="352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</row>
    <row r="353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</row>
    <row r="354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</row>
    <row r="355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</row>
    <row r="35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</row>
    <row r="357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</row>
    <row r="358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</row>
    <row r="359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</row>
    <row r="360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</row>
    <row r="361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</row>
    <row r="362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</row>
    <row r="363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</row>
    <row r="364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</row>
    <row r="365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</row>
    <row r="36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</row>
    <row r="367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</row>
    <row r="368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</row>
    <row r="369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</row>
    <row r="370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</row>
    <row r="371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</row>
    <row r="372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</row>
    <row r="373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</row>
    <row r="374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</row>
    <row r="375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</row>
    <row r="37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</row>
    <row r="377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</row>
    <row r="378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</row>
    <row r="379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</row>
    <row r="380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</row>
    <row r="381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</row>
    <row r="382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</row>
    <row r="383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</row>
    <row r="384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</row>
    <row r="385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</row>
    <row r="38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</row>
    <row r="387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</row>
    <row r="388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</row>
    <row r="389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</row>
    <row r="390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</row>
    <row r="391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</row>
    <row r="392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</row>
    <row r="393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</row>
    <row r="394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</row>
    <row r="395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</row>
    <row r="39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</row>
    <row r="397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</row>
    <row r="398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</row>
    <row r="399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</row>
    <row r="400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</row>
    <row r="401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</row>
    <row r="402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</row>
    <row r="403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</row>
    <row r="404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</row>
    <row r="405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</row>
    <row r="40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</row>
    <row r="407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</row>
    <row r="408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</row>
    <row r="409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</row>
    <row r="410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</row>
    <row r="411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</row>
    <row r="412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</row>
    <row r="413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</row>
    <row r="414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</row>
    <row r="415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</row>
    <row r="41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</row>
    <row r="417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</row>
    <row r="418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</row>
    <row r="419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</row>
    <row r="420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</row>
    <row r="421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</row>
    <row r="422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</row>
    <row r="423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</row>
    <row r="424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</row>
    <row r="425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</row>
    <row r="4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</row>
    <row r="427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</row>
    <row r="428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</row>
    <row r="429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</row>
    <row r="430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</row>
    <row r="431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</row>
    <row r="432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</row>
    <row r="433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</row>
    <row r="434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</row>
    <row r="435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</row>
    <row r="43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</row>
    <row r="437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</row>
    <row r="438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</row>
    <row r="439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</row>
    <row r="440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</row>
    <row r="441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</row>
    <row r="442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</row>
    <row r="443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</row>
    <row r="444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</row>
    <row r="445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</row>
    <row r="44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</row>
    <row r="447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</row>
    <row r="448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</row>
    <row r="449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</row>
    <row r="450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</row>
    <row r="451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</row>
    <row r="452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</row>
    <row r="453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</row>
    <row r="454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</row>
    <row r="455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</row>
    <row r="45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</row>
    <row r="457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</row>
    <row r="458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</row>
    <row r="459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</row>
    <row r="460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</row>
    <row r="461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</row>
    <row r="462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</row>
    <row r="463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</row>
    <row r="464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</row>
    <row r="465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</row>
    <row r="46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</row>
    <row r="467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</row>
    <row r="468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</row>
    <row r="469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</row>
    <row r="470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</row>
    <row r="471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</row>
    <row r="472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</row>
    <row r="473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</row>
    <row r="474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</row>
    <row r="475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</row>
    <row r="47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</row>
    <row r="477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</row>
    <row r="478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</row>
    <row r="479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</row>
    <row r="480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</row>
    <row r="481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</row>
    <row r="482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</row>
    <row r="483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</row>
    <row r="484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</row>
    <row r="485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</row>
    <row r="48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</row>
    <row r="487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</row>
    <row r="488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</row>
    <row r="489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</row>
    <row r="490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</row>
    <row r="491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</row>
    <row r="492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</row>
    <row r="493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</row>
    <row r="494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</row>
    <row r="495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</row>
    <row r="49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</row>
    <row r="497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</row>
    <row r="498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</row>
    <row r="499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</row>
    <row r="500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</row>
    <row r="501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</row>
    <row r="502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</row>
    <row r="503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</row>
    <row r="504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</row>
    <row r="505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</row>
    <row r="50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</row>
    <row r="507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</row>
    <row r="508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</row>
    <row r="509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</row>
    <row r="510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</row>
    <row r="511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</row>
    <row r="512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</row>
    <row r="513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</row>
    <row r="514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</row>
    <row r="515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</row>
    <row r="51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</row>
    <row r="517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</row>
    <row r="518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</row>
    <row r="519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</row>
    <row r="520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</row>
    <row r="521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</row>
    <row r="522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</row>
    <row r="523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</row>
    <row r="524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</row>
    <row r="525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</row>
    <row r="5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</row>
    <row r="527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</row>
    <row r="528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</row>
    <row r="529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</row>
    <row r="530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</row>
    <row r="531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</row>
    <row r="532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</row>
    <row r="533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</row>
    <row r="534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</row>
    <row r="535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</row>
    <row r="53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</row>
    <row r="537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</row>
    <row r="538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</row>
    <row r="539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</row>
    <row r="540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</row>
    <row r="541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</row>
    <row r="542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</row>
    <row r="543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</row>
    <row r="544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</row>
    <row r="545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</row>
    <row r="54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</row>
    <row r="547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</row>
    <row r="548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</row>
    <row r="549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</row>
    <row r="550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</row>
    <row r="551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</row>
    <row r="552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</row>
    <row r="553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</row>
    <row r="554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</row>
    <row r="555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</row>
    <row r="55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</row>
    <row r="557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</row>
    <row r="558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</row>
    <row r="559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</row>
    <row r="560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</row>
    <row r="561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</row>
    <row r="562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</row>
    <row r="563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</row>
    <row r="564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</row>
    <row r="565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</row>
    <row r="56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</row>
    <row r="567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</row>
    <row r="568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</row>
    <row r="569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</row>
    <row r="570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</row>
    <row r="571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</row>
    <row r="572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</row>
    <row r="573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</row>
    <row r="574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</row>
    <row r="575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</row>
    <row r="57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</row>
    <row r="577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</row>
    <row r="578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</row>
    <row r="579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</row>
    <row r="580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</row>
    <row r="581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</row>
    <row r="582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</row>
    <row r="583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</row>
    <row r="584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</row>
    <row r="585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</row>
    <row r="58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</row>
    <row r="587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</row>
    <row r="588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</row>
    <row r="589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</row>
    <row r="590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</row>
    <row r="591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</row>
    <row r="592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</row>
    <row r="593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</row>
    <row r="594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</row>
    <row r="595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</row>
    <row r="59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</row>
    <row r="597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</row>
    <row r="598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</row>
    <row r="599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</row>
    <row r="600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</row>
    <row r="601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</row>
    <row r="602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</row>
    <row r="603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</row>
    <row r="604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</row>
    <row r="605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</row>
    <row r="60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</row>
    <row r="607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</row>
    <row r="608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</row>
    <row r="609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</row>
    <row r="610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</row>
    <row r="611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</row>
    <row r="612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</row>
    <row r="613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</row>
    <row r="614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</row>
    <row r="615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</row>
    <row r="61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</row>
    <row r="617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</row>
    <row r="618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</row>
    <row r="619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</row>
    <row r="620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</row>
    <row r="621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</row>
    <row r="622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</row>
    <row r="623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</row>
    <row r="624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</row>
    <row r="625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</row>
    <row r="6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</row>
    <row r="627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</row>
    <row r="628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</row>
    <row r="629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</row>
    <row r="630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</row>
    <row r="631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</row>
    <row r="632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</row>
    <row r="633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</row>
    <row r="634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</row>
    <row r="635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</row>
    <row r="63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</row>
    <row r="637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</row>
    <row r="638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</row>
    <row r="639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</row>
    <row r="640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</row>
    <row r="641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</row>
    <row r="642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</row>
    <row r="643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</row>
    <row r="644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</row>
    <row r="645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</row>
    <row r="64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</row>
    <row r="647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</row>
    <row r="648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</row>
    <row r="649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</row>
    <row r="650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</row>
    <row r="651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</row>
    <row r="652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</row>
    <row r="653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</row>
    <row r="654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</row>
    <row r="655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</row>
    <row r="65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</row>
    <row r="657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</row>
    <row r="658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</row>
    <row r="659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</row>
    <row r="660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</row>
    <row r="661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</row>
    <row r="662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</row>
    <row r="663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</row>
    <row r="664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</row>
    <row r="665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</row>
    <row r="66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</row>
    <row r="667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</row>
    <row r="668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</row>
    <row r="669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</row>
    <row r="670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</row>
    <row r="671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</row>
    <row r="672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</row>
    <row r="673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</row>
    <row r="674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</row>
    <row r="675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</row>
    <row r="67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</row>
    <row r="677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</row>
    <row r="678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</row>
    <row r="679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</row>
    <row r="680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</row>
    <row r="681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</row>
    <row r="682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</row>
    <row r="683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</row>
    <row r="684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</row>
    <row r="685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</row>
    <row r="68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</row>
    <row r="687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</row>
    <row r="688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</row>
    <row r="689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</row>
    <row r="690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</row>
    <row r="691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</row>
    <row r="692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</row>
    <row r="693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</row>
    <row r="694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</row>
    <row r="695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</row>
    <row r="69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</row>
    <row r="697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</row>
    <row r="698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</row>
    <row r="699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</row>
    <row r="700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</row>
    <row r="701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</row>
    <row r="702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</row>
    <row r="703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</row>
    <row r="704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</row>
    <row r="705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</row>
    <row r="70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</row>
    <row r="707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</row>
    <row r="708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</row>
    <row r="709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</row>
    <row r="710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</row>
    <row r="711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</row>
    <row r="712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</row>
    <row r="713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</row>
    <row r="714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</row>
    <row r="715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</row>
    <row r="71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</row>
    <row r="717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</row>
    <row r="718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</row>
    <row r="719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</row>
    <row r="720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</row>
    <row r="721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</row>
    <row r="722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</row>
    <row r="723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</row>
    <row r="724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</row>
    <row r="725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</row>
    <row r="7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</row>
    <row r="727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</row>
    <row r="728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</row>
    <row r="729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</row>
    <row r="730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</row>
    <row r="731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</row>
    <row r="732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</row>
    <row r="733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</row>
    <row r="734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</row>
    <row r="735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</row>
    <row r="73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</row>
    <row r="737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</row>
    <row r="738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</row>
    <row r="739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</row>
    <row r="740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</row>
    <row r="741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</row>
    <row r="742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</row>
    <row r="743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</row>
    <row r="744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</row>
    <row r="745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</row>
    <row r="74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</row>
    <row r="747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</row>
    <row r="748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</row>
    <row r="749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</row>
    <row r="750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</row>
    <row r="751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</row>
    <row r="752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</row>
    <row r="753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</row>
    <row r="754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</row>
    <row r="755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</row>
    <row r="75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</row>
    <row r="757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</row>
    <row r="758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</row>
    <row r="759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</row>
    <row r="760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</row>
    <row r="761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</row>
    <row r="762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</row>
    <row r="763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</row>
    <row r="764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</row>
    <row r="765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</row>
    <row r="76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</row>
    <row r="767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</row>
    <row r="768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</row>
    <row r="769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</row>
    <row r="770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</row>
    <row r="771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</row>
    <row r="772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</row>
    <row r="773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</row>
    <row r="774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</row>
    <row r="775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</row>
    <row r="77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</row>
    <row r="777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</row>
    <row r="778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</row>
    <row r="779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</row>
    <row r="780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</row>
    <row r="781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</row>
    <row r="782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</row>
    <row r="783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</row>
    <row r="784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</row>
    <row r="785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</row>
    <row r="78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</row>
    <row r="787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</row>
    <row r="788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</row>
    <row r="789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</row>
    <row r="790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</row>
    <row r="791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</row>
    <row r="792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</row>
    <row r="793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</row>
    <row r="794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</row>
    <row r="795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</row>
    <row r="79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</row>
    <row r="797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</row>
    <row r="798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</row>
    <row r="799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</row>
    <row r="800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</row>
    <row r="801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</row>
    <row r="802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</row>
    <row r="803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</row>
    <row r="804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</row>
    <row r="805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</row>
    <row r="80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</row>
    <row r="807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</row>
    <row r="808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</row>
    <row r="809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</row>
    <row r="810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</row>
    <row r="811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</row>
    <row r="812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</row>
    <row r="813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</row>
    <row r="814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</row>
    <row r="815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</row>
    <row r="81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</row>
    <row r="817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</row>
    <row r="818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</row>
    <row r="819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</row>
    <row r="820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</row>
    <row r="821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</row>
    <row r="822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</row>
    <row r="823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</row>
    <row r="824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</row>
    <row r="825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</row>
    <row r="8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</row>
    <row r="827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</row>
    <row r="828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</row>
    <row r="829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</row>
    <row r="830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</row>
    <row r="831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</row>
    <row r="832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</row>
    <row r="833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</row>
    <row r="834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</row>
    <row r="835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</row>
    <row r="83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</row>
    <row r="837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</row>
    <row r="838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</row>
    <row r="839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</row>
    <row r="840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</row>
    <row r="841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</row>
    <row r="842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</row>
    <row r="843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</row>
    <row r="844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</row>
    <row r="845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</row>
    <row r="84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</row>
    <row r="847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</row>
    <row r="848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</row>
    <row r="849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</row>
    <row r="850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</row>
    <row r="851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</row>
    <row r="852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</row>
    <row r="853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</row>
    <row r="854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</row>
    <row r="855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</row>
    <row r="85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</row>
    <row r="857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</row>
    <row r="858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</row>
    <row r="859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</row>
    <row r="860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</row>
    <row r="861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</row>
    <row r="862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</row>
    <row r="863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</row>
    <row r="864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</row>
    <row r="865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</row>
    <row r="86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</row>
    <row r="867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</row>
    <row r="868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</row>
    <row r="869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</row>
    <row r="870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</row>
    <row r="871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</row>
    <row r="872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</row>
    <row r="873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</row>
    <row r="874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</row>
    <row r="875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</row>
    <row r="87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</row>
    <row r="877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</row>
    <row r="878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</row>
    <row r="879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</row>
    <row r="880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</row>
    <row r="881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</row>
    <row r="882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</row>
    <row r="883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</row>
    <row r="884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</row>
    <row r="885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</row>
    <row r="88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</row>
    <row r="887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</row>
    <row r="888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</row>
    <row r="889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</row>
    <row r="890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</row>
    <row r="891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</row>
    <row r="892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</row>
    <row r="893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</row>
    <row r="894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</row>
    <row r="895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</row>
    <row r="89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</row>
    <row r="897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</row>
    <row r="898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</row>
    <row r="899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</row>
    <row r="900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</row>
    <row r="901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</row>
    <row r="902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</row>
    <row r="903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</row>
    <row r="904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</row>
    <row r="905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</row>
    <row r="90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</row>
    <row r="907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</row>
    <row r="908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</row>
    <row r="909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</row>
    <row r="910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</row>
    <row r="911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</row>
    <row r="912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</row>
    <row r="913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</row>
    <row r="914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</row>
    <row r="915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</row>
    <row r="91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</row>
    <row r="917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</row>
    <row r="918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</row>
    <row r="919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</row>
    <row r="920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</row>
    <row r="921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</row>
    <row r="922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</row>
    <row r="923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</row>
    <row r="924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</row>
    <row r="925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</row>
    <row r="9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</row>
    <row r="927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</row>
    <row r="928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</row>
    <row r="929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</row>
    <row r="930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</row>
    <row r="931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</row>
    <row r="932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</row>
    <row r="933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</row>
    <row r="934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</row>
    <row r="935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</row>
    <row r="93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</row>
    <row r="937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</row>
    <row r="938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</row>
    <row r="939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</row>
    <row r="940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</row>
    <row r="941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</row>
    <row r="942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</row>
    <row r="943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</row>
    <row r="944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</row>
    <row r="945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</row>
    <row r="94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</row>
    <row r="947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</row>
    <row r="948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</row>
    <row r="949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</row>
    <row r="950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</row>
    <row r="951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</row>
    <row r="952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</row>
    <row r="953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</row>
    <row r="954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</row>
    <row r="955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</row>
    <row r="95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</row>
    <row r="957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</row>
    <row r="958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</row>
    <row r="959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</row>
    <row r="960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</row>
    <row r="961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</row>
    <row r="962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</row>
    <row r="963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</row>
    <row r="964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</row>
    <row r="965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</row>
    <row r="96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</row>
    <row r="967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</row>
    <row r="968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</row>
    <row r="969" ht="15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</row>
    <row r="970" ht="15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</row>
    <row r="971" ht="15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</row>
    <row r="972" ht="15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</row>
    <row r="973" ht="15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</row>
    <row r="974" ht="15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</row>
    <row r="975" ht="15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</row>
    <row r="976" ht="15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</row>
    <row r="977" ht="15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</row>
    <row r="978" ht="15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</row>
    <row r="979" ht="15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</row>
    <row r="980" ht="15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</row>
    <row r="981" ht="15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</row>
    <row r="982" ht="15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</row>
    <row r="983" ht="15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</row>
    <row r="984" ht="15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</row>
    <row r="985" ht="15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</row>
    <row r="986" ht="15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</row>
    <row r="987" ht="15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</row>
    <row r="988" ht="15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</row>
    <row r="989" ht="15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</row>
    <row r="990" ht="15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</row>
    <row r="991" ht="15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</row>
    <row r="992" ht="15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</row>
    <row r="993" ht="15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</row>
    <row r="994" ht="15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</row>
    <row r="995" ht="15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</row>
    <row r="996" ht="15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</row>
    <row r="997" ht="15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</row>
    <row r="998" ht="15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</row>
    <row r="999" ht="15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</row>
    <row r="1000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</row>
  </sheetData>
  <mergeCells count="89">
    <mergeCell ref="I96:J96"/>
    <mergeCell ref="K96:P96"/>
    <mergeCell ref="K97:P97"/>
    <mergeCell ref="C75:D75"/>
    <mergeCell ref="C76:D76"/>
    <mergeCell ref="C77:D77"/>
    <mergeCell ref="C79:F79"/>
    <mergeCell ref="C88:F88"/>
    <mergeCell ref="A95:P95"/>
    <mergeCell ref="C96:D96"/>
    <mergeCell ref="E98:F98"/>
    <mergeCell ref="G98:H98"/>
    <mergeCell ref="K98:P98"/>
    <mergeCell ref="E96:F96"/>
    <mergeCell ref="G96:H96"/>
    <mergeCell ref="C97:D97"/>
    <mergeCell ref="E97:F97"/>
    <mergeCell ref="G97:H97"/>
    <mergeCell ref="I97:J97"/>
    <mergeCell ref="I98:J98"/>
    <mergeCell ref="E100:F100"/>
    <mergeCell ref="G100:H100"/>
    <mergeCell ref="C101:D101"/>
    <mergeCell ref="E101:F101"/>
    <mergeCell ref="G101:H101"/>
    <mergeCell ref="I101:J101"/>
    <mergeCell ref="I100:J100"/>
    <mergeCell ref="K100:P100"/>
    <mergeCell ref="K101:P101"/>
    <mergeCell ref="B103:P103"/>
    <mergeCell ref="B104:P104"/>
    <mergeCell ref="A106:H106"/>
    <mergeCell ref="I106:P106"/>
    <mergeCell ref="C98:D98"/>
    <mergeCell ref="C99:D99"/>
    <mergeCell ref="E99:F99"/>
    <mergeCell ref="G99:H99"/>
    <mergeCell ref="I99:J99"/>
    <mergeCell ref="K99:P99"/>
    <mergeCell ref="C100:D100"/>
    <mergeCell ref="A1:P1"/>
    <mergeCell ref="C2:D2"/>
    <mergeCell ref="E2:F2"/>
    <mergeCell ref="G2:H2"/>
    <mergeCell ref="I2:J2"/>
    <mergeCell ref="K2:L2"/>
    <mergeCell ref="M2:N2"/>
    <mergeCell ref="C3:D3"/>
    <mergeCell ref="E3:F3"/>
    <mergeCell ref="G3:H3"/>
    <mergeCell ref="I3:J3"/>
    <mergeCell ref="K3:L3"/>
    <mergeCell ref="M3:N3"/>
    <mergeCell ref="A5:P5"/>
    <mergeCell ref="C6:D6"/>
    <mergeCell ref="R6:S6"/>
    <mergeCell ref="C7:D7"/>
    <mergeCell ref="C8:D8"/>
    <mergeCell ref="C9:D9"/>
    <mergeCell ref="C10:D10"/>
    <mergeCell ref="C11:D11"/>
    <mergeCell ref="C12:D12"/>
    <mergeCell ref="C13:D13"/>
    <mergeCell ref="C14:D14"/>
    <mergeCell ref="R14:S18"/>
    <mergeCell ref="A16:P16"/>
    <mergeCell ref="R20:S23"/>
    <mergeCell ref="R24:S25"/>
    <mergeCell ref="R26:S27"/>
    <mergeCell ref="R28:S29"/>
    <mergeCell ref="A39:P39"/>
    <mergeCell ref="A54:P54"/>
    <mergeCell ref="C55:D55"/>
    <mergeCell ref="C56:D56"/>
    <mergeCell ref="C57:D57"/>
    <mergeCell ref="C58:D58"/>
    <mergeCell ref="C59:D59"/>
    <mergeCell ref="A61:P61"/>
    <mergeCell ref="C62:D62"/>
    <mergeCell ref="C63:D63"/>
    <mergeCell ref="C64:D64"/>
    <mergeCell ref="C65:D65"/>
    <mergeCell ref="C66:D66"/>
    <mergeCell ref="C67:D67"/>
    <mergeCell ref="C68:D68"/>
    <mergeCell ref="A71:P71"/>
    <mergeCell ref="C72:D72"/>
    <mergeCell ref="C73:D73"/>
    <mergeCell ref="C74:D74"/>
  </mergeCells>
  <conditionalFormatting sqref="E74:P74">
    <cfRule type="cellIs" dxfId="0" priority="1" stopIfTrue="1" operator="lessThan">
      <formula>0</formula>
    </cfRule>
  </conditionalFormatting>
  <conditionalFormatting sqref="E74:P74">
    <cfRule type="cellIs" dxfId="1" priority="2" stopIfTrue="1" operator="greaterThan">
      <formula>0</formula>
    </cfRule>
  </conditionalFormatting>
  <dataValidations>
    <dataValidation type="list" allowBlank="1" sqref="S5">
      <formula1>$U$4:$U$7</formula1>
    </dataValidation>
  </dataValidations>
  <printOptions horizontalCentered="1"/>
  <pageMargins bottom="0.5" footer="0.0" header="0.0" left="0.4" right="0.4" top="0.5"/>
  <pageSetup fitToHeight="0" paperSize="9"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E33A"/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24.0"/>
    <col customWidth="1" min="3" max="3" width="20.0"/>
    <col customWidth="1" min="4" max="4" width="14.0"/>
    <col customWidth="1" min="5" max="6" width="13.29"/>
    <col customWidth="1" min="7" max="7" width="14.0"/>
    <col customWidth="1" min="8" max="8" width="15.0"/>
    <col customWidth="1" min="9" max="9" width="13.29"/>
    <col customWidth="1" min="10" max="10" width="13.0"/>
    <col customWidth="1" min="11" max="11" width="11.0"/>
  </cols>
  <sheetData>
    <row r="1" ht="54.75" customHeight="1">
      <c r="A1" s="1"/>
      <c r="B1" s="1"/>
      <c r="C1" s="1"/>
      <c r="D1" s="99" t="s">
        <v>169</v>
      </c>
      <c r="E1" s="18"/>
      <c r="F1" s="18"/>
      <c r="G1" s="18"/>
      <c r="H1" s="18"/>
      <c r="I1" s="18"/>
      <c r="J1" s="18"/>
      <c r="K1" s="6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1"/>
      <c r="C2" s="1"/>
      <c r="D2" s="100" t="s">
        <v>170</v>
      </c>
      <c r="E2" s="18"/>
      <c r="F2" s="18"/>
      <c r="G2" s="18"/>
      <c r="H2" s="18"/>
      <c r="I2" s="18"/>
      <c r="J2" s="18"/>
      <c r="K2" s="6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.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5.5" customHeight="1">
      <c r="A5" s="3"/>
      <c r="B5" s="13" t="s">
        <v>171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0" customHeight="1">
      <c r="A7" s="3"/>
      <c r="B7" s="101" t="s">
        <v>148</v>
      </c>
      <c r="C7" s="101" t="s">
        <v>172</v>
      </c>
      <c r="D7" s="101" t="s">
        <v>173</v>
      </c>
      <c r="E7" s="101" t="s">
        <v>174</v>
      </c>
      <c r="F7" s="101" t="s">
        <v>175</v>
      </c>
      <c r="G7" s="101" t="s">
        <v>176</v>
      </c>
      <c r="H7" s="101" t="s">
        <v>177</v>
      </c>
      <c r="I7" s="101" t="s">
        <v>178</v>
      </c>
      <c r="J7" s="101" t="s">
        <v>179</v>
      </c>
      <c r="K7" s="101" t="s">
        <v>151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8.0" customHeight="1">
      <c r="A8" s="3"/>
      <c r="B8" s="11"/>
      <c r="C8" s="11"/>
      <c r="D8" s="102"/>
      <c r="E8" s="103"/>
      <c r="F8" s="103"/>
      <c r="G8" s="102"/>
      <c r="H8" s="104" t="str">
        <f t="shared" ref="H8:H17" si="1">IF(OR($B8="",$G8=""),"",$G8*MAX(N($E8)-N($F8),0))</f>
        <v/>
      </c>
      <c r="I8" s="105"/>
      <c r="J8" s="106" t="str">
        <f t="shared" ref="J8:J17" si="2">IF($B8="","",IF(N($H8)&lt;=0,"QUITADO","EM ABERTO"))</f>
        <v/>
      </c>
      <c r="K8" s="107" t="str">
        <f t="shared" ref="K8:K17" si="3">IF(OR($B8="",$I8=""),"",RANK($I8,$I$8:$I$17,0))</f>
        <v/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8.0" customHeight="1">
      <c r="A9" s="3"/>
      <c r="B9" s="11"/>
      <c r="C9" s="11"/>
      <c r="D9" s="102"/>
      <c r="E9" s="103"/>
      <c r="F9" s="103"/>
      <c r="G9" s="102"/>
      <c r="H9" s="104" t="str">
        <f t="shared" si="1"/>
        <v/>
      </c>
      <c r="I9" s="105"/>
      <c r="J9" s="106" t="str">
        <f t="shared" si="2"/>
        <v/>
      </c>
      <c r="K9" s="107" t="str">
        <f t="shared" si="3"/>
        <v/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8.0" customHeight="1">
      <c r="A10" s="3"/>
      <c r="B10" s="11"/>
      <c r="C10" s="11"/>
      <c r="D10" s="102"/>
      <c r="E10" s="103"/>
      <c r="F10" s="103"/>
      <c r="G10" s="102"/>
      <c r="H10" s="104" t="str">
        <f t="shared" si="1"/>
        <v/>
      </c>
      <c r="I10" s="105"/>
      <c r="J10" s="106" t="str">
        <f t="shared" si="2"/>
        <v/>
      </c>
      <c r="K10" s="107" t="str">
        <f t="shared" si="3"/>
        <v/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8.0" customHeight="1">
      <c r="A11" s="3"/>
      <c r="B11" s="11"/>
      <c r="C11" s="11"/>
      <c r="D11" s="102"/>
      <c r="E11" s="103"/>
      <c r="F11" s="103"/>
      <c r="G11" s="102"/>
      <c r="H11" s="104" t="str">
        <f t="shared" si="1"/>
        <v/>
      </c>
      <c r="I11" s="105"/>
      <c r="J11" s="106" t="str">
        <f t="shared" si="2"/>
        <v/>
      </c>
      <c r="K11" s="107" t="str">
        <f t="shared" si="3"/>
        <v/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8.0" customHeight="1">
      <c r="A12" s="3"/>
      <c r="B12" s="11"/>
      <c r="C12" s="11"/>
      <c r="D12" s="102"/>
      <c r="E12" s="103"/>
      <c r="F12" s="103"/>
      <c r="G12" s="102"/>
      <c r="H12" s="104" t="str">
        <f t="shared" si="1"/>
        <v/>
      </c>
      <c r="I12" s="105"/>
      <c r="J12" s="106" t="str">
        <f t="shared" si="2"/>
        <v/>
      </c>
      <c r="K12" s="107" t="str">
        <f t="shared" si="3"/>
        <v/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8.0" customHeight="1">
      <c r="A13" s="3"/>
      <c r="B13" s="11"/>
      <c r="C13" s="11"/>
      <c r="D13" s="102"/>
      <c r="E13" s="103"/>
      <c r="F13" s="103"/>
      <c r="G13" s="102"/>
      <c r="H13" s="104" t="str">
        <f t="shared" si="1"/>
        <v/>
      </c>
      <c r="I13" s="105"/>
      <c r="J13" s="106" t="str">
        <f t="shared" si="2"/>
        <v/>
      </c>
      <c r="K13" s="107" t="str">
        <f t="shared" si="3"/>
        <v/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8.0" customHeight="1">
      <c r="A14" s="3"/>
      <c r="B14" s="11"/>
      <c r="C14" s="11"/>
      <c r="D14" s="102"/>
      <c r="E14" s="103"/>
      <c r="F14" s="103"/>
      <c r="G14" s="102"/>
      <c r="H14" s="104" t="str">
        <f t="shared" si="1"/>
        <v/>
      </c>
      <c r="I14" s="105"/>
      <c r="J14" s="106" t="str">
        <f t="shared" si="2"/>
        <v/>
      </c>
      <c r="K14" s="107" t="str">
        <f t="shared" si="3"/>
        <v/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8.0" customHeight="1">
      <c r="A15" s="3"/>
      <c r="B15" s="11"/>
      <c r="C15" s="11"/>
      <c r="D15" s="102"/>
      <c r="E15" s="103"/>
      <c r="F15" s="103"/>
      <c r="G15" s="102"/>
      <c r="H15" s="104" t="str">
        <f t="shared" si="1"/>
        <v/>
      </c>
      <c r="I15" s="105"/>
      <c r="J15" s="106" t="str">
        <f t="shared" si="2"/>
        <v/>
      </c>
      <c r="K15" s="107" t="str">
        <f t="shared" si="3"/>
        <v/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8.0" customHeight="1">
      <c r="A16" s="3"/>
      <c r="B16" s="11"/>
      <c r="C16" s="11"/>
      <c r="D16" s="102"/>
      <c r="E16" s="103"/>
      <c r="F16" s="103"/>
      <c r="G16" s="102"/>
      <c r="H16" s="104" t="str">
        <f t="shared" si="1"/>
        <v/>
      </c>
      <c r="I16" s="105"/>
      <c r="J16" s="106" t="str">
        <f t="shared" si="2"/>
        <v/>
      </c>
      <c r="K16" s="107" t="str">
        <f t="shared" si="3"/>
        <v/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8.0" customHeight="1">
      <c r="A17" s="3"/>
      <c r="B17" s="11"/>
      <c r="C17" s="11"/>
      <c r="D17" s="102"/>
      <c r="E17" s="103"/>
      <c r="F17" s="103"/>
      <c r="G17" s="102"/>
      <c r="H17" s="104" t="str">
        <f t="shared" si="1"/>
        <v/>
      </c>
      <c r="I17" s="105"/>
      <c r="J17" s="106" t="str">
        <f t="shared" si="2"/>
        <v/>
      </c>
      <c r="K17" s="107" t="str">
        <f t="shared" si="3"/>
        <v/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108" t="s">
        <v>180</v>
      </c>
      <c r="C18" s="108"/>
      <c r="D18" s="109">
        <f>SUM(D8:D17)</f>
        <v>0</v>
      </c>
      <c r="E18" s="108"/>
      <c r="F18" s="108"/>
      <c r="G18" s="109">
        <f>SUMIF($J$8:$J$17,"EM ABERTO",$G$8:$G$17)</f>
        <v>0</v>
      </c>
      <c r="H18" s="109">
        <f>SUM(H8:H17)</f>
        <v>0</v>
      </c>
      <c r="I18" s="108"/>
      <c r="J18" s="108"/>
      <c r="K18" s="108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1.75" customHeight="1">
      <c r="A20" s="3"/>
      <c r="B20" s="5" t="s">
        <v>181</v>
      </c>
      <c r="C20" s="18"/>
      <c r="D20" s="18"/>
      <c r="E20" s="18"/>
      <c r="F20" s="18"/>
      <c r="G20" s="18"/>
      <c r="H20" s="18"/>
      <c r="I20" s="18"/>
      <c r="J20" s="18"/>
      <c r="K20" s="6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8.0" customHeight="1">
      <c r="A21" s="3"/>
      <c r="B21" s="110" t="s">
        <v>182</v>
      </c>
      <c r="C21" s="111"/>
      <c r="D21" s="104">
        <f>IFERROR(SUM('Orçamento'!E14:P14)/COUNTIF('Orçamento'!E14:P14,"&gt;0"),0)</f>
        <v>0</v>
      </c>
      <c r="E21" s="3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8.0" customHeight="1">
      <c r="A22" s="3"/>
      <c r="B22" s="112" t="s">
        <v>183</v>
      </c>
      <c r="C22" s="111"/>
      <c r="D22" s="104">
        <f>G18</f>
        <v>0</v>
      </c>
      <c r="E22" s="3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8.0" customHeight="1">
      <c r="A23" s="3"/>
      <c r="B23" s="110" t="s">
        <v>184</v>
      </c>
      <c r="C23" s="111"/>
      <c r="D23" s="113">
        <f>IFERROR(D22/D21,0)</f>
        <v>0</v>
      </c>
      <c r="E23" s="114" t="str">
        <f>IF(D22=0,"— sem dívidas em aberto",IF(D23&lt;=0.15,"Sob controle",IF(D23&lt;=0.3,"Exige atenção","Comprometimento alto")))</f>
        <v>— sem dívidas em aberto</v>
      </c>
      <c r="F23" s="115"/>
      <c r="G23" s="115"/>
      <c r="H23" s="115"/>
      <c r="I23" s="115"/>
      <c r="J23" s="115"/>
      <c r="K23" s="11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51.75" customHeight="1">
      <c r="A25" s="3"/>
      <c r="B25" s="13" t="s">
        <v>185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5.5" customHeight="1">
      <c r="A26" s="3"/>
      <c r="B26" s="13" t="s">
        <v>186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3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5.5" customHeight="1">
      <c r="A28" s="3"/>
      <c r="B28" s="14" t="s">
        <v>24</v>
      </c>
      <c r="G28" s="15" t="s">
        <v>25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</row>
    <row r="230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</row>
    <row r="231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</row>
    <row r="232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</row>
    <row r="233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</row>
    <row r="234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</row>
    <row r="23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</row>
    <row r="238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</row>
    <row r="240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</row>
    <row r="241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</row>
    <row r="242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</row>
    <row r="243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</row>
    <row r="244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</row>
    <row r="245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</row>
    <row r="24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</row>
    <row r="247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</row>
    <row r="249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</row>
    <row r="250" ht="15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</row>
    <row r="251" ht="15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</row>
    <row r="252" ht="15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</row>
    <row r="253" ht="15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</row>
    <row r="254" ht="15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</row>
    <row r="255" ht="15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</row>
    <row r="256" ht="15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</row>
    <row r="257" ht="15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</row>
    <row r="258" ht="15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</row>
    <row r="259" ht="15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</row>
    <row r="260" ht="15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</row>
    <row r="261" ht="15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</row>
    <row r="262" ht="15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</row>
    <row r="263" ht="15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</row>
    <row r="264" ht="15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</row>
    <row r="265" ht="15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</row>
    <row r="266" ht="15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</row>
    <row r="267" ht="15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</row>
    <row r="268" ht="15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</row>
    <row r="269" ht="15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</row>
    <row r="270" ht="15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</row>
    <row r="271" ht="15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</row>
    <row r="272" ht="15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</row>
    <row r="273" ht="15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</row>
    <row r="274" ht="15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</row>
    <row r="275" ht="15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</row>
    <row r="276" ht="15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</row>
    <row r="277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</row>
    <row r="278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</row>
    <row r="279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</row>
    <row r="280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</row>
    <row r="281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</row>
    <row r="282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</row>
    <row r="283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</row>
    <row r="284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</row>
    <row r="285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</row>
    <row r="28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</row>
    <row r="287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</row>
    <row r="288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</row>
    <row r="289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</row>
    <row r="290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</row>
    <row r="291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</row>
    <row r="292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</row>
    <row r="293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</row>
    <row r="294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</row>
    <row r="295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</row>
    <row r="29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</row>
    <row r="297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</row>
    <row r="298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</row>
    <row r="299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</row>
    <row r="300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</row>
    <row r="301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</row>
    <row r="302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</row>
    <row r="303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</row>
    <row r="304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</row>
    <row r="305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</row>
    <row r="30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</row>
    <row r="307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</row>
    <row r="308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</row>
    <row r="309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</row>
    <row r="310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</row>
    <row r="311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</row>
    <row r="312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</row>
    <row r="313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</row>
    <row r="314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</row>
    <row r="315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</row>
    <row r="31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</row>
    <row r="317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</row>
    <row r="318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</row>
    <row r="319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</row>
    <row r="320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</row>
    <row r="321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</row>
    <row r="322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</row>
    <row r="323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</row>
    <row r="324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</row>
    <row r="325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</row>
    <row r="3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</row>
    <row r="327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</row>
    <row r="328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</row>
    <row r="329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</row>
    <row r="330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</row>
    <row r="331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</row>
    <row r="332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</row>
    <row r="333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</row>
    <row r="334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</row>
    <row r="335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</row>
    <row r="33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</row>
    <row r="337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</row>
    <row r="338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</row>
    <row r="339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</row>
    <row r="340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</row>
    <row r="341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</row>
    <row r="342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</row>
    <row r="343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</row>
    <row r="344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</row>
    <row r="345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</row>
    <row r="34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</row>
    <row r="347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</row>
    <row r="348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</row>
    <row r="349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</row>
    <row r="350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</row>
    <row r="351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</row>
    <row r="352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</row>
    <row r="353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</row>
    <row r="354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</row>
    <row r="355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</row>
    <row r="35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</row>
    <row r="357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</row>
    <row r="358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</row>
    <row r="359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</row>
    <row r="360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</row>
    <row r="361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</row>
    <row r="362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</row>
    <row r="363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</row>
    <row r="364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</row>
    <row r="365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</row>
    <row r="36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</row>
    <row r="367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</row>
    <row r="368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</row>
    <row r="369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</row>
    <row r="370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</row>
    <row r="371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</row>
    <row r="372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</row>
    <row r="373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</row>
    <row r="374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</row>
    <row r="375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</row>
    <row r="37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</row>
    <row r="377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</row>
    <row r="378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</row>
    <row r="379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</row>
    <row r="380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</row>
    <row r="381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</row>
    <row r="382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</row>
    <row r="383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</row>
    <row r="384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</row>
    <row r="385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</row>
    <row r="38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</row>
    <row r="387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</row>
    <row r="388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</row>
    <row r="389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</row>
    <row r="390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</row>
    <row r="391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</row>
    <row r="392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</row>
    <row r="393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</row>
    <row r="394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</row>
    <row r="395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</row>
    <row r="39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</row>
    <row r="397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</row>
    <row r="398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</row>
    <row r="399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</row>
    <row r="400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</row>
    <row r="401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</row>
    <row r="402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</row>
    <row r="403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</row>
    <row r="404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</row>
    <row r="405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</row>
    <row r="40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</row>
    <row r="407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</row>
    <row r="408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</row>
    <row r="409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</row>
    <row r="410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</row>
    <row r="411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</row>
    <row r="412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</row>
    <row r="413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</row>
    <row r="414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</row>
    <row r="415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</row>
    <row r="41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</row>
    <row r="417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</row>
    <row r="418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</row>
    <row r="419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</row>
    <row r="420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</row>
    <row r="421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</row>
    <row r="422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</row>
    <row r="423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</row>
    <row r="424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</row>
    <row r="425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</row>
    <row r="4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</row>
    <row r="427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</row>
    <row r="428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</row>
    <row r="429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</row>
    <row r="430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</row>
    <row r="431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</row>
    <row r="432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</row>
    <row r="433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</row>
    <row r="434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</row>
    <row r="435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</row>
    <row r="43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</row>
    <row r="437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</row>
    <row r="438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</row>
    <row r="439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</row>
    <row r="440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</row>
    <row r="441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</row>
    <row r="442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</row>
    <row r="443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</row>
    <row r="444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</row>
    <row r="445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</row>
    <row r="44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</row>
    <row r="447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</row>
    <row r="448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</row>
    <row r="449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</row>
    <row r="450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</row>
    <row r="451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</row>
    <row r="452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</row>
    <row r="453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</row>
    <row r="454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</row>
    <row r="455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</row>
    <row r="45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</row>
    <row r="457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</row>
    <row r="458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</row>
    <row r="459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</row>
    <row r="460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</row>
    <row r="461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</row>
    <row r="462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</row>
    <row r="463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</row>
    <row r="464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</row>
    <row r="465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</row>
    <row r="46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</row>
    <row r="467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</row>
    <row r="468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</row>
    <row r="469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</row>
    <row r="470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</row>
    <row r="471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</row>
    <row r="472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</row>
    <row r="473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</row>
    <row r="474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</row>
    <row r="475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</row>
    <row r="47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</row>
    <row r="477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</row>
    <row r="478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</row>
    <row r="479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</row>
    <row r="480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</row>
    <row r="481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</row>
    <row r="482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</row>
    <row r="483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</row>
    <row r="484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</row>
    <row r="485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</row>
    <row r="48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</row>
    <row r="487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</row>
    <row r="488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</row>
    <row r="489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</row>
    <row r="490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</row>
    <row r="491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</row>
    <row r="492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</row>
    <row r="493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</row>
    <row r="494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</row>
    <row r="495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</row>
    <row r="49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</row>
    <row r="497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</row>
    <row r="498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</row>
    <row r="499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</row>
    <row r="500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</row>
    <row r="501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</row>
    <row r="502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</row>
    <row r="503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</row>
    <row r="504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</row>
    <row r="505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</row>
    <row r="50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</row>
    <row r="507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</row>
    <row r="508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</row>
    <row r="509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</row>
    <row r="510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</row>
    <row r="511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</row>
    <row r="512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</row>
    <row r="513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</row>
    <row r="514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</row>
    <row r="515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</row>
    <row r="51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</row>
    <row r="517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</row>
    <row r="518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</row>
    <row r="519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</row>
    <row r="520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</row>
    <row r="521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</row>
    <row r="522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</row>
    <row r="523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</row>
    <row r="524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</row>
    <row r="525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</row>
    <row r="5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</row>
    <row r="527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</row>
    <row r="528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</row>
    <row r="529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</row>
    <row r="530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</row>
    <row r="531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</row>
    <row r="532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</row>
    <row r="533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</row>
    <row r="534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</row>
    <row r="535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</row>
    <row r="53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</row>
    <row r="537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</row>
    <row r="538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</row>
    <row r="539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</row>
    <row r="540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</row>
    <row r="541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</row>
    <row r="542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</row>
    <row r="543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</row>
    <row r="544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</row>
    <row r="545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</row>
    <row r="54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</row>
    <row r="547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</row>
    <row r="548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</row>
    <row r="549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</row>
    <row r="550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</row>
    <row r="551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</row>
    <row r="552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</row>
    <row r="553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</row>
    <row r="554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</row>
    <row r="555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</row>
    <row r="55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</row>
    <row r="557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</row>
    <row r="558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</row>
    <row r="559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</row>
    <row r="560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</row>
    <row r="561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</row>
    <row r="562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</row>
    <row r="563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</row>
    <row r="564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</row>
    <row r="565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</row>
    <row r="56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</row>
    <row r="567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</row>
    <row r="568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</row>
    <row r="569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</row>
    <row r="570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</row>
    <row r="571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</row>
    <row r="572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</row>
    <row r="573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</row>
    <row r="574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</row>
    <row r="575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</row>
    <row r="57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</row>
    <row r="577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</row>
    <row r="578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</row>
    <row r="579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</row>
    <row r="580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</row>
    <row r="581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</row>
    <row r="582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</row>
    <row r="583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</row>
    <row r="584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</row>
    <row r="585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</row>
    <row r="58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</row>
    <row r="587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</row>
    <row r="588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</row>
    <row r="589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</row>
    <row r="590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</row>
    <row r="591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</row>
    <row r="592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</row>
    <row r="593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</row>
    <row r="594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</row>
    <row r="595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</row>
    <row r="59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</row>
    <row r="597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</row>
    <row r="598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</row>
    <row r="599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</row>
    <row r="600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</row>
    <row r="601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</row>
    <row r="602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</row>
    <row r="603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</row>
    <row r="604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</row>
    <row r="605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</row>
    <row r="60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</row>
    <row r="607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</row>
    <row r="608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</row>
    <row r="609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</row>
    <row r="610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</row>
    <row r="611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</row>
    <row r="612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</row>
    <row r="613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</row>
    <row r="614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</row>
    <row r="615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</row>
    <row r="61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</row>
    <row r="617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</row>
    <row r="618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</row>
    <row r="619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</row>
    <row r="620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</row>
    <row r="621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</row>
    <row r="622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</row>
    <row r="623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</row>
    <row r="624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</row>
    <row r="625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</row>
    <row r="6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</row>
    <row r="627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</row>
    <row r="628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</row>
    <row r="629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</row>
    <row r="630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</row>
    <row r="631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</row>
    <row r="632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</row>
    <row r="633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</row>
    <row r="634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</row>
    <row r="635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</row>
    <row r="63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</row>
    <row r="637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</row>
    <row r="638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</row>
    <row r="639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</row>
    <row r="640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</row>
    <row r="641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</row>
    <row r="642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</row>
    <row r="643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</row>
    <row r="644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</row>
    <row r="645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</row>
    <row r="64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</row>
    <row r="647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</row>
    <row r="648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</row>
    <row r="649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</row>
    <row r="650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</row>
    <row r="651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</row>
    <row r="652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</row>
    <row r="653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</row>
    <row r="654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</row>
    <row r="655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</row>
    <row r="65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</row>
    <row r="657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</row>
    <row r="658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</row>
    <row r="659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</row>
    <row r="660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</row>
    <row r="661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</row>
    <row r="662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</row>
    <row r="663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</row>
    <row r="664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</row>
    <row r="665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</row>
    <row r="66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</row>
    <row r="667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</row>
    <row r="668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</row>
    <row r="669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</row>
    <row r="670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</row>
    <row r="671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</row>
    <row r="672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</row>
    <row r="673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</row>
    <row r="674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</row>
    <row r="675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</row>
    <row r="67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</row>
    <row r="677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</row>
    <row r="678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</row>
    <row r="679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</row>
    <row r="680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</row>
    <row r="681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</row>
    <row r="682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</row>
    <row r="683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</row>
    <row r="684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</row>
    <row r="685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</row>
    <row r="68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</row>
    <row r="687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</row>
    <row r="688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</row>
    <row r="689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</row>
    <row r="690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</row>
    <row r="691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</row>
    <row r="692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</row>
    <row r="693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</row>
    <row r="694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</row>
    <row r="695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</row>
    <row r="69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</row>
    <row r="697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</row>
    <row r="698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</row>
    <row r="699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</row>
    <row r="700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</row>
    <row r="701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</row>
    <row r="702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</row>
    <row r="703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</row>
    <row r="704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</row>
    <row r="705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</row>
    <row r="70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</row>
    <row r="707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</row>
    <row r="708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</row>
    <row r="709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</row>
    <row r="710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</row>
    <row r="711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</row>
    <row r="712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</row>
    <row r="713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</row>
    <row r="714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</row>
    <row r="715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</row>
    <row r="71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</row>
    <row r="717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</row>
    <row r="718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</row>
    <row r="719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</row>
    <row r="720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</row>
    <row r="721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</row>
    <row r="722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</row>
    <row r="723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</row>
    <row r="724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</row>
    <row r="725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</row>
    <row r="7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</row>
    <row r="727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</row>
    <row r="728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</row>
    <row r="729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</row>
    <row r="730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</row>
    <row r="731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</row>
    <row r="732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</row>
    <row r="733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</row>
    <row r="734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</row>
    <row r="735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</row>
    <row r="73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</row>
    <row r="737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</row>
    <row r="738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</row>
    <row r="739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</row>
    <row r="740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</row>
    <row r="741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</row>
    <row r="742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</row>
    <row r="743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</row>
    <row r="744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</row>
    <row r="745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</row>
    <row r="74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</row>
    <row r="747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</row>
    <row r="748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</row>
    <row r="749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</row>
    <row r="750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</row>
    <row r="751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</row>
    <row r="752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</row>
    <row r="753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</row>
    <row r="754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</row>
    <row r="755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</row>
    <row r="75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</row>
    <row r="757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</row>
    <row r="758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</row>
    <row r="759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</row>
    <row r="760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</row>
    <row r="761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</row>
    <row r="762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</row>
    <row r="763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</row>
    <row r="764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</row>
    <row r="765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</row>
    <row r="76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</row>
    <row r="767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</row>
    <row r="768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</row>
    <row r="769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</row>
    <row r="770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</row>
    <row r="771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</row>
    <row r="772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</row>
    <row r="773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</row>
    <row r="774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</row>
    <row r="775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</row>
    <row r="77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</row>
    <row r="777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</row>
    <row r="778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</row>
    <row r="779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</row>
    <row r="780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</row>
    <row r="781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</row>
    <row r="782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</row>
    <row r="783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</row>
    <row r="784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</row>
    <row r="785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</row>
    <row r="78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</row>
    <row r="787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</row>
    <row r="788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</row>
    <row r="789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</row>
    <row r="790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</row>
    <row r="791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</row>
    <row r="792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</row>
    <row r="793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</row>
    <row r="794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</row>
    <row r="795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</row>
    <row r="79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</row>
    <row r="797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</row>
    <row r="798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</row>
    <row r="799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</row>
    <row r="800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</row>
    <row r="801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</row>
    <row r="802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</row>
    <row r="803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</row>
    <row r="804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</row>
    <row r="805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</row>
    <row r="80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</row>
    <row r="807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</row>
    <row r="808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</row>
    <row r="809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</row>
    <row r="810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</row>
    <row r="811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</row>
    <row r="812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</row>
    <row r="813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</row>
    <row r="814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</row>
    <row r="815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</row>
    <row r="81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</row>
    <row r="817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</row>
    <row r="818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</row>
    <row r="819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</row>
    <row r="820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</row>
    <row r="821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</row>
    <row r="822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</row>
    <row r="823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</row>
    <row r="824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</row>
    <row r="825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</row>
    <row r="8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</row>
    <row r="827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</row>
    <row r="828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</row>
    <row r="829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</row>
    <row r="830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</row>
    <row r="831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</row>
    <row r="832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</row>
    <row r="833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</row>
    <row r="834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</row>
    <row r="835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</row>
    <row r="83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</row>
    <row r="837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</row>
    <row r="838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</row>
    <row r="839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</row>
    <row r="840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</row>
    <row r="841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</row>
    <row r="842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</row>
    <row r="843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</row>
    <row r="844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</row>
    <row r="845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</row>
    <row r="84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</row>
    <row r="847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</row>
    <row r="848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</row>
    <row r="849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</row>
    <row r="850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</row>
    <row r="851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</row>
    <row r="852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</row>
    <row r="853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</row>
    <row r="854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</row>
    <row r="855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</row>
    <row r="85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</row>
    <row r="857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</row>
    <row r="858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</row>
    <row r="859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</row>
    <row r="860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</row>
    <row r="861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</row>
    <row r="862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</row>
    <row r="863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</row>
    <row r="864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</row>
    <row r="865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</row>
    <row r="86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</row>
    <row r="867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</row>
    <row r="868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</row>
    <row r="869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</row>
    <row r="870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</row>
    <row r="871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</row>
    <row r="872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</row>
    <row r="873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</row>
    <row r="874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</row>
    <row r="875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</row>
    <row r="87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</row>
    <row r="877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</row>
    <row r="878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</row>
    <row r="879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</row>
    <row r="880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</row>
    <row r="881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</row>
    <row r="882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</row>
    <row r="883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</row>
    <row r="884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</row>
    <row r="885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</row>
    <row r="88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</row>
    <row r="887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</row>
    <row r="888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</row>
    <row r="889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</row>
    <row r="890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</row>
    <row r="891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</row>
    <row r="892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</row>
    <row r="893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</row>
    <row r="894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</row>
    <row r="895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</row>
    <row r="89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</row>
    <row r="897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</row>
    <row r="898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</row>
    <row r="899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</row>
    <row r="900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</row>
    <row r="901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</row>
    <row r="902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</row>
    <row r="903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</row>
    <row r="904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</row>
    <row r="905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</row>
    <row r="90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</row>
    <row r="907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</row>
    <row r="908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</row>
    <row r="909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</row>
    <row r="910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</row>
    <row r="911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</row>
    <row r="912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</row>
    <row r="913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</row>
    <row r="914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</row>
    <row r="915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</row>
    <row r="91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</row>
    <row r="917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</row>
    <row r="918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</row>
    <row r="919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</row>
    <row r="920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</row>
    <row r="921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</row>
    <row r="922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</row>
    <row r="923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</row>
    <row r="924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</row>
    <row r="925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</row>
    <row r="9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</row>
    <row r="927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</row>
    <row r="928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</row>
    <row r="929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</row>
    <row r="930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</row>
    <row r="931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</row>
    <row r="932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</row>
    <row r="933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</row>
    <row r="934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</row>
    <row r="935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</row>
    <row r="93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</row>
    <row r="937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</row>
    <row r="938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</row>
    <row r="939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</row>
    <row r="940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</row>
    <row r="941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</row>
    <row r="942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</row>
    <row r="943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</row>
    <row r="944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</row>
    <row r="945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</row>
    <row r="94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</row>
    <row r="947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</row>
    <row r="948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</row>
    <row r="949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</row>
    <row r="950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</row>
    <row r="951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</row>
    <row r="952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</row>
    <row r="953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</row>
    <row r="954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</row>
    <row r="955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</row>
    <row r="95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</row>
    <row r="957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</row>
    <row r="958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</row>
    <row r="959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</row>
    <row r="960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</row>
    <row r="961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</row>
    <row r="962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</row>
    <row r="963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</row>
    <row r="964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</row>
    <row r="965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</row>
    <row r="96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</row>
    <row r="967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</row>
    <row r="968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</row>
    <row r="969" ht="15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</row>
    <row r="970" ht="15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</row>
    <row r="971" ht="15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</row>
    <row r="972" ht="15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</row>
    <row r="973" ht="15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</row>
    <row r="974" ht="15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</row>
    <row r="975" ht="15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</row>
    <row r="976" ht="15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</row>
    <row r="977" ht="15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</row>
    <row r="978" ht="15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</row>
    <row r="979" ht="15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</row>
    <row r="980" ht="15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</row>
    <row r="981" ht="15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</row>
    <row r="982" ht="15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</row>
    <row r="983" ht="15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</row>
    <row r="984" ht="15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</row>
    <row r="985" ht="15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</row>
    <row r="986" ht="15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</row>
    <row r="987" ht="15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</row>
    <row r="988" ht="15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</row>
    <row r="989" ht="15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</row>
    <row r="990" ht="15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</row>
    <row r="991" ht="15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</row>
    <row r="992" ht="15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</row>
    <row r="993" ht="15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</row>
    <row r="994" ht="15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</row>
    <row r="995" ht="15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</row>
    <row r="996" ht="15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</row>
    <row r="997" ht="15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</row>
    <row r="998" ht="15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</row>
    <row r="999" ht="15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</row>
    <row r="1000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</row>
  </sheetData>
  <mergeCells count="14">
    <mergeCell ref="B22:C22"/>
    <mergeCell ref="B23:C23"/>
    <mergeCell ref="E23:K23"/>
    <mergeCell ref="B25:K25"/>
    <mergeCell ref="B26:K26"/>
    <mergeCell ref="B28:F28"/>
    <mergeCell ref="G28:K28"/>
    <mergeCell ref="D1:K1"/>
    <mergeCell ref="D2:K2"/>
    <mergeCell ref="B5:K5"/>
    <mergeCell ref="B20:K20"/>
    <mergeCell ref="B21:C21"/>
    <mergeCell ref="E21:K21"/>
    <mergeCell ref="E22:K22"/>
  </mergeCells>
  <dataValidations>
    <dataValidation type="list" allowBlank="1" sqref="C8:C17">
      <formula1>"Cartão de crédito,Cheque especial,Empréstimo pessoal,Consignado,Financiamento veículo,Financiamento imóvel,Crediário,Outros"</formula1>
    </dataValidation>
  </dataValidations>
  <printOptions horizontalCentered="1"/>
  <pageMargins bottom="0.5" footer="0.0" header="0.0" left="0.4" right="0.4" top="0.5"/>
  <pageSetup fitToHeight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E33A"/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28.0"/>
    <col customWidth="1" min="3" max="3" width="12.0"/>
    <col customWidth="1" min="4" max="6" width="15.0"/>
    <col customWidth="1" min="7" max="7" width="13.29"/>
    <col customWidth="1" min="8" max="8" width="16.0"/>
    <col customWidth="1" min="9" max="9" width="12.0"/>
  </cols>
  <sheetData>
    <row r="1" ht="54.75" customHeight="1">
      <c r="A1" s="1"/>
      <c r="B1" s="1"/>
      <c r="C1" s="1"/>
      <c r="D1" s="99" t="s">
        <v>187</v>
      </c>
      <c r="E1" s="18"/>
      <c r="F1" s="18"/>
      <c r="G1" s="18"/>
      <c r="H1" s="18"/>
      <c r="I1" s="6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1"/>
      <c r="C2" s="1"/>
      <c r="D2" s="100" t="s">
        <v>188</v>
      </c>
      <c r="E2" s="18"/>
      <c r="F2" s="18"/>
      <c r="G2" s="18"/>
      <c r="H2" s="18"/>
      <c r="I2" s="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.0" customHeight="1">
      <c r="A3" s="1"/>
      <c r="B3" s="1"/>
      <c r="C3" s="1"/>
      <c r="D3" s="1"/>
      <c r="E3" s="1"/>
      <c r="F3" s="1"/>
      <c r="G3" s="1"/>
      <c r="H3" s="1"/>
      <c r="I3" s="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5.5" customHeight="1">
      <c r="A5" s="3"/>
      <c r="B5" s="13" t="s">
        <v>189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4.0" customHeight="1">
      <c r="A7" s="3"/>
      <c r="B7" s="101" t="s">
        <v>153</v>
      </c>
      <c r="C7" s="101" t="s">
        <v>151</v>
      </c>
      <c r="D7" s="101" t="s">
        <v>190</v>
      </c>
      <c r="E7" s="101" t="s">
        <v>191</v>
      </c>
      <c r="F7" s="101" t="s">
        <v>192</v>
      </c>
      <c r="G7" s="101" t="s">
        <v>193</v>
      </c>
      <c r="H7" s="101" t="s">
        <v>194</v>
      </c>
      <c r="I7" s="101" t="s">
        <v>73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8.0" customHeight="1">
      <c r="A8" s="3"/>
      <c r="B8" s="11"/>
      <c r="C8" s="116"/>
      <c r="D8" s="102"/>
      <c r="E8" s="102"/>
      <c r="F8" s="104" t="str">
        <f t="shared" ref="F8:F15" si="1">IF(OR($B8="",$D8=""),"",MAX($D8-N($E8),0))</f>
        <v/>
      </c>
      <c r="G8" s="103"/>
      <c r="H8" s="104" t="str">
        <f t="shared" ref="H8:H15" si="2">IF(OR($B8="",$D8="",$G8=""),"",IFERROR($F8/$G8,""))</f>
        <v/>
      </c>
      <c r="I8" s="117" t="str">
        <f t="shared" ref="I8:I15" si="3">IF(OR($B8="",$D8=""),"",IFERROR(N($E8)/$D8,0))</f>
        <v/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8.0" customHeight="1">
      <c r="A9" s="3"/>
      <c r="B9" s="11"/>
      <c r="C9" s="116"/>
      <c r="D9" s="102"/>
      <c r="E9" s="102"/>
      <c r="F9" s="104" t="str">
        <f t="shared" si="1"/>
        <v/>
      </c>
      <c r="G9" s="103"/>
      <c r="H9" s="104" t="str">
        <f t="shared" si="2"/>
        <v/>
      </c>
      <c r="I9" s="117" t="str">
        <f t="shared" si="3"/>
        <v/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8.0" customHeight="1">
      <c r="A10" s="3"/>
      <c r="B10" s="11"/>
      <c r="C10" s="116"/>
      <c r="D10" s="102"/>
      <c r="E10" s="102"/>
      <c r="F10" s="104" t="str">
        <f t="shared" si="1"/>
        <v/>
      </c>
      <c r="G10" s="103"/>
      <c r="H10" s="104" t="str">
        <f t="shared" si="2"/>
        <v/>
      </c>
      <c r="I10" s="117" t="str">
        <f t="shared" si="3"/>
        <v/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8.0" customHeight="1">
      <c r="A11" s="3"/>
      <c r="B11" s="11"/>
      <c r="C11" s="116"/>
      <c r="D11" s="102"/>
      <c r="E11" s="102"/>
      <c r="F11" s="104" t="str">
        <f t="shared" si="1"/>
        <v/>
      </c>
      <c r="G11" s="103"/>
      <c r="H11" s="104" t="str">
        <f t="shared" si="2"/>
        <v/>
      </c>
      <c r="I11" s="117" t="str">
        <f t="shared" si="3"/>
        <v/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8.0" customHeight="1">
      <c r="A12" s="3"/>
      <c r="B12" s="11"/>
      <c r="C12" s="116"/>
      <c r="D12" s="102"/>
      <c r="E12" s="102"/>
      <c r="F12" s="104" t="str">
        <f t="shared" si="1"/>
        <v/>
      </c>
      <c r="G12" s="103"/>
      <c r="H12" s="104" t="str">
        <f t="shared" si="2"/>
        <v/>
      </c>
      <c r="I12" s="117" t="str">
        <f t="shared" si="3"/>
        <v/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8.0" customHeight="1">
      <c r="A13" s="3"/>
      <c r="B13" s="11"/>
      <c r="C13" s="116"/>
      <c r="D13" s="102"/>
      <c r="E13" s="102"/>
      <c r="F13" s="104" t="str">
        <f t="shared" si="1"/>
        <v/>
      </c>
      <c r="G13" s="103"/>
      <c r="H13" s="104" t="str">
        <f t="shared" si="2"/>
        <v/>
      </c>
      <c r="I13" s="117" t="str">
        <f t="shared" si="3"/>
        <v/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8.0" customHeight="1">
      <c r="A14" s="3"/>
      <c r="B14" s="11"/>
      <c r="C14" s="116"/>
      <c r="D14" s="102"/>
      <c r="E14" s="102"/>
      <c r="F14" s="104" t="str">
        <f t="shared" si="1"/>
        <v/>
      </c>
      <c r="G14" s="103"/>
      <c r="H14" s="104" t="str">
        <f t="shared" si="2"/>
        <v/>
      </c>
      <c r="I14" s="117" t="str">
        <f t="shared" si="3"/>
        <v/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8.0" customHeight="1">
      <c r="A15" s="3"/>
      <c r="B15" s="11"/>
      <c r="C15" s="116"/>
      <c r="D15" s="102"/>
      <c r="E15" s="102"/>
      <c r="F15" s="104" t="str">
        <f t="shared" si="1"/>
        <v/>
      </c>
      <c r="G15" s="103"/>
      <c r="H15" s="104" t="str">
        <f t="shared" si="2"/>
        <v/>
      </c>
      <c r="I15" s="117" t="str">
        <f t="shared" si="3"/>
        <v/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108" t="s">
        <v>180</v>
      </c>
      <c r="C16" s="108"/>
      <c r="D16" s="109">
        <f t="shared" ref="D16:F16" si="4">SUM(D8:D15)</f>
        <v>0</v>
      </c>
      <c r="E16" s="109">
        <f t="shared" si="4"/>
        <v>0</v>
      </c>
      <c r="F16" s="109">
        <f t="shared" si="4"/>
        <v>0</v>
      </c>
      <c r="G16" s="108"/>
      <c r="H16" s="109">
        <f>SUM(H8:H15)</f>
        <v>0</v>
      </c>
      <c r="I16" s="10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1.75" customHeight="1">
      <c r="A18" s="3"/>
      <c r="B18" s="5" t="s">
        <v>195</v>
      </c>
      <c r="C18" s="18"/>
      <c r="D18" s="18"/>
      <c r="E18" s="18"/>
      <c r="F18" s="18"/>
      <c r="G18" s="18"/>
      <c r="H18" s="18"/>
      <c r="I18" s="6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8.0" customHeight="1">
      <c r="A19" s="3"/>
      <c r="B19" s="110" t="s">
        <v>196</v>
      </c>
      <c r="C19" s="111"/>
      <c r="D19" s="104">
        <f>IFERROR((SUM('Orçamento'!E14:P14)-SUM('Orçamento'!E73:P73))/COUNTIF('Orçamento'!E14:P14,"&gt;0"),0)</f>
        <v>0</v>
      </c>
      <c r="E19" s="35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8.0" customHeight="1">
      <c r="A20" s="3"/>
      <c r="B20" s="112" t="s">
        <v>197</v>
      </c>
      <c r="C20" s="111"/>
      <c r="D20" s="104">
        <f>H16</f>
        <v>0</v>
      </c>
      <c r="E20" s="3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8.0" customHeight="1">
      <c r="A21" s="3"/>
      <c r="B21" s="112" t="s">
        <v>198</v>
      </c>
      <c r="C21" s="111"/>
      <c r="D21" s="114" t="str">
        <f>IF(D20=0,"— defina suas metas acima",IF(D19&gt;=D20,"As metas cabem na sua sobra média atual","Aporte necessário acima da sobra média — reveja prazos, valores ou despesas"))</f>
        <v>— defina suas metas acima</v>
      </c>
      <c r="E21" s="115"/>
      <c r="F21" s="115"/>
      <c r="G21" s="115"/>
      <c r="H21" s="115"/>
      <c r="I21" s="11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9.75" customHeight="1">
      <c r="A23" s="3"/>
      <c r="B23" s="13" t="s">
        <v>199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3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5.5" customHeight="1">
      <c r="A25" s="3"/>
      <c r="B25" s="14" t="s">
        <v>24</v>
      </c>
      <c r="F25" s="15" t="s">
        <v>25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</row>
    <row r="227" ht="15.75" customHeight="1">
      <c r="A227" s="16"/>
      <c r="B227" s="16"/>
      <c r="C227" s="16"/>
      <c r="D227" s="16"/>
      <c r="E227" s="16"/>
      <c r="F227" s="16"/>
      <c r="G227" s="16"/>
      <c r="H227" s="16"/>
      <c r="I227" s="16"/>
    </row>
    <row r="228" ht="15.75" customHeight="1">
      <c r="A228" s="16"/>
      <c r="B228" s="16"/>
      <c r="C228" s="16"/>
      <c r="D228" s="16"/>
      <c r="E228" s="16"/>
      <c r="F228" s="16"/>
      <c r="G228" s="16"/>
      <c r="H228" s="16"/>
      <c r="I228" s="16"/>
    </row>
    <row r="229" ht="15.75" customHeight="1">
      <c r="A229" s="16"/>
      <c r="B229" s="16"/>
      <c r="C229" s="16"/>
      <c r="D229" s="16"/>
      <c r="E229" s="16"/>
      <c r="F229" s="16"/>
      <c r="G229" s="16"/>
      <c r="H229" s="16"/>
      <c r="I229" s="16"/>
    </row>
    <row r="230" ht="15.75" customHeight="1">
      <c r="A230" s="16"/>
      <c r="B230" s="16"/>
      <c r="C230" s="16"/>
      <c r="D230" s="16"/>
      <c r="E230" s="16"/>
      <c r="F230" s="16"/>
      <c r="G230" s="16"/>
      <c r="H230" s="16"/>
      <c r="I230" s="16"/>
    </row>
    <row r="231" ht="15.75" customHeight="1">
      <c r="A231" s="16"/>
      <c r="B231" s="16"/>
      <c r="C231" s="16"/>
      <c r="D231" s="16"/>
      <c r="E231" s="16"/>
      <c r="F231" s="16"/>
      <c r="G231" s="16"/>
      <c r="H231" s="16"/>
      <c r="I231" s="16"/>
    </row>
    <row r="232" ht="15.75" customHeight="1">
      <c r="A232" s="16"/>
      <c r="B232" s="16"/>
      <c r="C232" s="16"/>
      <c r="D232" s="16"/>
      <c r="E232" s="16"/>
      <c r="F232" s="16"/>
      <c r="G232" s="16"/>
      <c r="H232" s="16"/>
      <c r="I232" s="16"/>
    </row>
    <row r="233" ht="15.75" customHeight="1">
      <c r="A233" s="16"/>
      <c r="B233" s="16"/>
      <c r="C233" s="16"/>
      <c r="D233" s="16"/>
      <c r="E233" s="16"/>
      <c r="F233" s="16"/>
      <c r="G233" s="16"/>
      <c r="H233" s="16"/>
      <c r="I233" s="16"/>
    </row>
    <row r="234" ht="15.75" customHeight="1">
      <c r="A234" s="16"/>
      <c r="B234" s="16"/>
      <c r="C234" s="16"/>
      <c r="D234" s="16"/>
      <c r="E234" s="16"/>
      <c r="F234" s="16"/>
      <c r="G234" s="16"/>
      <c r="H234" s="16"/>
      <c r="I234" s="16"/>
    </row>
    <row r="235" ht="15.75" customHeight="1">
      <c r="A235" s="16"/>
      <c r="B235" s="16"/>
      <c r="C235" s="16"/>
      <c r="D235" s="16"/>
      <c r="E235" s="16"/>
      <c r="F235" s="16"/>
      <c r="G235" s="16"/>
      <c r="H235" s="16"/>
      <c r="I235" s="16"/>
    </row>
    <row r="236" ht="15.75" customHeight="1">
      <c r="A236" s="16"/>
      <c r="B236" s="16"/>
      <c r="C236" s="16"/>
      <c r="D236" s="16"/>
      <c r="E236" s="16"/>
      <c r="F236" s="16"/>
      <c r="G236" s="16"/>
      <c r="H236" s="16"/>
      <c r="I236" s="16"/>
    </row>
    <row r="237" ht="15.75" customHeight="1">
      <c r="A237" s="16"/>
      <c r="B237" s="16"/>
      <c r="C237" s="16"/>
      <c r="D237" s="16"/>
      <c r="E237" s="16"/>
      <c r="F237" s="16"/>
      <c r="G237" s="16"/>
      <c r="H237" s="16"/>
      <c r="I237" s="16"/>
    </row>
    <row r="238" ht="15.75" customHeight="1">
      <c r="A238" s="16"/>
      <c r="B238" s="16"/>
      <c r="C238" s="16"/>
      <c r="D238" s="16"/>
      <c r="E238" s="16"/>
      <c r="F238" s="16"/>
      <c r="G238" s="16"/>
      <c r="H238" s="16"/>
      <c r="I238" s="16"/>
    </row>
    <row r="239" ht="15.75" customHeight="1">
      <c r="A239" s="16"/>
      <c r="B239" s="16"/>
      <c r="C239" s="16"/>
      <c r="D239" s="16"/>
      <c r="E239" s="16"/>
      <c r="F239" s="16"/>
      <c r="G239" s="16"/>
      <c r="H239" s="16"/>
      <c r="I239" s="16"/>
    </row>
    <row r="240" ht="15.75" customHeight="1">
      <c r="A240" s="16"/>
      <c r="B240" s="16"/>
      <c r="C240" s="16"/>
      <c r="D240" s="16"/>
      <c r="E240" s="16"/>
      <c r="F240" s="16"/>
      <c r="G240" s="16"/>
      <c r="H240" s="16"/>
      <c r="I240" s="16"/>
    </row>
    <row r="241" ht="15.75" customHeight="1">
      <c r="A241" s="16"/>
      <c r="B241" s="16"/>
      <c r="C241" s="16"/>
      <c r="D241" s="16"/>
      <c r="E241" s="16"/>
      <c r="F241" s="16"/>
      <c r="G241" s="16"/>
      <c r="H241" s="16"/>
      <c r="I241" s="16"/>
    </row>
    <row r="242" ht="15.75" customHeight="1">
      <c r="A242" s="16"/>
      <c r="B242" s="16"/>
      <c r="C242" s="16"/>
      <c r="D242" s="16"/>
      <c r="E242" s="16"/>
      <c r="F242" s="16"/>
      <c r="G242" s="16"/>
      <c r="H242" s="16"/>
      <c r="I242" s="16"/>
    </row>
    <row r="243" ht="15.75" customHeight="1">
      <c r="A243" s="16"/>
      <c r="B243" s="16"/>
      <c r="C243" s="16"/>
      <c r="D243" s="16"/>
      <c r="E243" s="16"/>
      <c r="F243" s="16"/>
      <c r="G243" s="16"/>
      <c r="H243" s="16"/>
      <c r="I243" s="16"/>
    </row>
    <row r="244" ht="15.75" customHeight="1">
      <c r="A244" s="16"/>
      <c r="B244" s="16"/>
      <c r="C244" s="16"/>
      <c r="D244" s="16"/>
      <c r="E244" s="16"/>
      <c r="F244" s="16"/>
      <c r="G244" s="16"/>
      <c r="H244" s="16"/>
      <c r="I244" s="16"/>
    </row>
    <row r="245" ht="15.75" customHeight="1">
      <c r="A245" s="16"/>
      <c r="B245" s="16"/>
      <c r="C245" s="16"/>
      <c r="D245" s="16"/>
      <c r="E245" s="16"/>
      <c r="F245" s="16"/>
      <c r="G245" s="16"/>
      <c r="H245" s="16"/>
      <c r="I245" s="16"/>
    </row>
    <row r="246" ht="15.75" customHeight="1">
      <c r="A246" s="16"/>
      <c r="B246" s="16"/>
      <c r="C246" s="16"/>
      <c r="D246" s="16"/>
      <c r="E246" s="16"/>
      <c r="F246" s="16"/>
      <c r="G246" s="16"/>
      <c r="H246" s="16"/>
      <c r="I246" s="16"/>
    </row>
    <row r="247" ht="15.75" customHeight="1">
      <c r="A247" s="16"/>
      <c r="B247" s="16"/>
      <c r="C247" s="16"/>
      <c r="D247" s="16"/>
      <c r="E247" s="16"/>
      <c r="F247" s="16"/>
      <c r="G247" s="16"/>
      <c r="H247" s="16"/>
      <c r="I247" s="16"/>
    </row>
    <row r="248" ht="15.75" customHeight="1">
      <c r="A248" s="16"/>
      <c r="B248" s="16"/>
      <c r="C248" s="16"/>
      <c r="D248" s="16"/>
      <c r="E248" s="16"/>
      <c r="F248" s="16"/>
      <c r="G248" s="16"/>
      <c r="H248" s="16"/>
      <c r="I248" s="16"/>
    </row>
    <row r="249" ht="15.75" customHeight="1">
      <c r="A249" s="16"/>
      <c r="B249" s="16"/>
      <c r="C249" s="16"/>
      <c r="D249" s="16"/>
      <c r="E249" s="16"/>
      <c r="F249" s="16"/>
      <c r="G249" s="16"/>
      <c r="H249" s="16"/>
      <c r="I249" s="16"/>
    </row>
    <row r="250" ht="15.75" customHeight="1">
      <c r="A250" s="16"/>
      <c r="B250" s="16"/>
      <c r="C250" s="16"/>
      <c r="D250" s="16"/>
      <c r="E250" s="16"/>
      <c r="F250" s="16"/>
      <c r="G250" s="16"/>
      <c r="H250" s="16"/>
      <c r="I250" s="16"/>
    </row>
    <row r="251" ht="15.75" customHeight="1">
      <c r="A251" s="16"/>
      <c r="B251" s="16"/>
      <c r="C251" s="16"/>
      <c r="D251" s="16"/>
      <c r="E251" s="16"/>
      <c r="F251" s="16"/>
      <c r="G251" s="16"/>
      <c r="H251" s="16"/>
      <c r="I251" s="16"/>
    </row>
    <row r="252" ht="15.75" customHeight="1">
      <c r="A252" s="16"/>
      <c r="B252" s="16"/>
      <c r="C252" s="16"/>
      <c r="D252" s="16"/>
      <c r="E252" s="16"/>
      <c r="F252" s="16"/>
      <c r="G252" s="16"/>
      <c r="H252" s="16"/>
      <c r="I252" s="16"/>
    </row>
    <row r="253" ht="15.75" customHeight="1">
      <c r="A253" s="16"/>
      <c r="B253" s="16"/>
      <c r="C253" s="16"/>
      <c r="D253" s="16"/>
      <c r="E253" s="16"/>
      <c r="F253" s="16"/>
      <c r="G253" s="16"/>
      <c r="H253" s="16"/>
      <c r="I253" s="16"/>
    </row>
    <row r="254" ht="15.75" customHeight="1">
      <c r="A254" s="16"/>
      <c r="B254" s="16"/>
      <c r="C254" s="16"/>
      <c r="D254" s="16"/>
      <c r="E254" s="16"/>
      <c r="F254" s="16"/>
      <c r="G254" s="16"/>
      <c r="H254" s="16"/>
      <c r="I254" s="16"/>
    </row>
    <row r="255" ht="15.75" customHeight="1">
      <c r="A255" s="16"/>
      <c r="B255" s="16"/>
      <c r="C255" s="16"/>
      <c r="D255" s="16"/>
      <c r="E255" s="16"/>
      <c r="F255" s="16"/>
      <c r="G255" s="16"/>
      <c r="H255" s="16"/>
      <c r="I255" s="16"/>
    </row>
    <row r="256" ht="15.75" customHeight="1">
      <c r="A256" s="16"/>
      <c r="B256" s="16"/>
      <c r="C256" s="16"/>
      <c r="D256" s="16"/>
      <c r="E256" s="16"/>
      <c r="F256" s="16"/>
      <c r="G256" s="16"/>
      <c r="H256" s="16"/>
      <c r="I256" s="16"/>
    </row>
    <row r="257" ht="15.75" customHeight="1">
      <c r="A257" s="16"/>
      <c r="B257" s="16"/>
      <c r="C257" s="16"/>
      <c r="D257" s="16"/>
      <c r="E257" s="16"/>
      <c r="F257" s="16"/>
      <c r="G257" s="16"/>
      <c r="H257" s="16"/>
      <c r="I257" s="16"/>
    </row>
    <row r="258" ht="15.75" customHeight="1">
      <c r="A258" s="16"/>
      <c r="B258" s="16"/>
      <c r="C258" s="16"/>
      <c r="D258" s="16"/>
      <c r="E258" s="16"/>
      <c r="F258" s="16"/>
      <c r="G258" s="16"/>
      <c r="H258" s="16"/>
      <c r="I258" s="16"/>
    </row>
    <row r="259" ht="15.75" customHeight="1">
      <c r="A259" s="16"/>
      <c r="B259" s="16"/>
      <c r="C259" s="16"/>
      <c r="D259" s="16"/>
      <c r="E259" s="16"/>
      <c r="F259" s="16"/>
      <c r="G259" s="16"/>
      <c r="H259" s="16"/>
      <c r="I259" s="16"/>
    </row>
    <row r="260" ht="15.75" customHeight="1">
      <c r="A260" s="16"/>
      <c r="B260" s="16"/>
      <c r="C260" s="16"/>
      <c r="D260" s="16"/>
      <c r="E260" s="16"/>
      <c r="F260" s="16"/>
      <c r="G260" s="16"/>
      <c r="H260" s="16"/>
      <c r="I260" s="16"/>
    </row>
    <row r="261" ht="15.75" customHeight="1">
      <c r="A261" s="16"/>
      <c r="B261" s="16"/>
      <c r="C261" s="16"/>
      <c r="D261" s="16"/>
      <c r="E261" s="16"/>
      <c r="F261" s="16"/>
      <c r="G261" s="16"/>
      <c r="H261" s="16"/>
      <c r="I261" s="16"/>
    </row>
    <row r="262" ht="15.75" customHeight="1">
      <c r="A262" s="16"/>
      <c r="B262" s="16"/>
      <c r="C262" s="16"/>
      <c r="D262" s="16"/>
      <c r="E262" s="16"/>
      <c r="F262" s="16"/>
      <c r="G262" s="16"/>
      <c r="H262" s="16"/>
      <c r="I262" s="16"/>
    </row>
    <row r="263" ht="15.75" customHeight="1">
      <c r="A263" s="16"/>
      <c r="B263" s="16"/>
      <c r="C263" s="16"/>
      <c r="D263" s="16"/>
      <c r="E263" s="16"/>
      <c r="F263" s="16"/>
      <c r="G263" s="16"/>
      <c r="H263" s="16"/>
      <c r="I263" s="16"/>
    </row>
    <row r="264" ht="15.75" customHeight="1">
      <c r="A264" s="16"/>
      <c r="B264" s="16"/>
      <c r="C264" s="16"/>
      <c r="D264" s="16"/>
      <c r="E264" s="16"/>
      <c r="F264" s="16"/>
      <c r="G264" s="16"/>
      <c r="H264" s="16"/>
      <c r="I264" s="16"/>
    </row>
    <row r="265" ht="15.75" customHeight="1">
      <c r="A265" s="16"/>
      <c r="B265" s="16"/>
      <c r="C265" s="16"/>
      <c r="D265" s="16"/>
      <c r="E265" s="16"/>
      <c r="F265" s="16"/>
      <c r="G265" s="16"/>
      <c r="H265" s="16"/>
      <c r="I265" s="16"/>
    </row>
    <row r="266" ht="15.75" customHeight="1">
      <c r="A266" s="16"/>
      <c r="B266" s="16"/>
      <c r="C266" s="16"/>
      <c r="D266" s="16"/>
      <c r="E266" s="16"/>
      <c r="F266" s="16"/>
      <c r="G266" s="16"/>
      <c r="H266" s="16"/>
      <c r="I266" s="16"/>
    </row>
    <row r="267" ht="15.75" customHeight="1">
      <c r="A267" s="16"/>
      <c r="B267" s="16"/>
      <c r="C267" s="16"/>
      <c r="D267" s="16"/>
      <c r="E267" s="16"/>
      <c r="F267" s="16"/>
      <c r="G267" s="16"/>
      <c r="H267" s="16"/>
      <c r="I267" s="16"/>
    </row>
    <row r="268" ht="15.75" customHeight="1">
      <c r="A268" s="16"/>
      <c r="B268" s="16"/>
      <c r="C268" s="16"/>
      <c r="D268" s="16"/>
      <c r="E268" s="16"/>
      <c r="F268" s="16"/>
      <c r="G268" s="16"/>
      <c r="H268" s="16"/>
      <c r="I268" s="16"/>
    </row>
    <row r="269" ht="15.75" customHeight="1">
      <c r="A269" s="16"/>
      <c r="B269" s="16"/>
      <c r="C269" s="16"/>
      <c r="D269" s="16"/>
      <c r="E269" s="16"/>
      <c r="F269" s="16"/>
      <c r="G269" s="16"/>
      <c r="H269" s="16"/>
      <c r="I269" s="16"/>
    </row>
    <row r="270" ht="15.75" customHeight="1">
      <c r="A270" s="16"/>
      <c r="B270" s="16"/>
      <c r="C270" s="16"/>
      <c r="D270" s="16"/>
      <c r="E270" s="16"/>
      <c r="F270" s="16"/>
      <c r="G270" s="16"/>
      <c r="H270" s="16"/>
      <c r="I270" s="16"/>
    </row>
    <row r="271" ht="15.75" customHeight="1">
      <c r="A271" s="16"/>
      <c r="B271" s="16"/>
      <c r="C271" s="16"/>
      <c r="D271" s="16"/>
      <c r="E271" s="16"/>
      <c r="F271" s="16"/>
      <c r="G271" s="16"/>
      <c r="H271" s="16"/>
      <c r="I271" s="16"/>
    </row>
    <row r="272" ht="15.75" customHeight="1">
      <c r="A272" s="16"/>
      <c r="B272" s="16"/>
      <c r="C272" s="16"/>
      <c r="D272" s="16"/>
      <c r="E272" s="16"/>
      <c r="F272" s="16"/>
      <c r="G272" s="16"/>
      <c r="H272" s="16"/>
      <c r="I272" s="16"/>
    </row>
    <row r="273" ht="15.75" customHeight="1">
      <c r="A273" s="16"/>
      <c r="B273" s="16"/>
      <c r="C273" s="16"/>
      <c r="D273" s="16"/>
      <c r="E273" s="16"/>
      <c r="F273" s="16"/>
      <c r="G273" s="16"/>
      <c r="H273" s="16"/>
      <c r="I273" s="16"/>
    </row>
    <row r="274" ht="15.75" customHeight="1">
      <c r="A274" s="16"/>
      <c r="B274" s="16"/>
      <c r="C274" s="16"/>
      <c r="D274" s="16"/>
      <c r="E274" s="16"/>
      <c r="F274" s="16"/>
      <c r="G274" s="16"/>
      <c r="H274" s="16"/>
      <c r="I274" s="16"/>
    </row>
    <row r="275" ht="15.75" customHeight="1">
      <c r="A275" s="16"/>
      <c r="B275" s="16"/>
      <c r="C275" s="16"/>
      <c r="D275" s="16"/>
      <c r="E275" s="16"/>
      <c r="F275" s="16"/>
      <c r="G275" s="16"/>
      <c r="H275" s="16"/>
      <c r="I275" s="16"/>
    </row>
    <row r="276" ht="15.75" customHeight="1">
      <c r="A276" s="16"/>
      <c r="B276" s="16"/>
      <c r="C276" s="16"/>
      <c r="D276" s="16"/>
      <c r="E276" s="16"/>
      <c r="F276" s="16"/>
      <c r="G276" s="16"/>
      <c r="H276" s="16"/>
      <c r="I276" s="16"/>
    </row>
    <row r="277" ht="15.75" customHeight="1">
      <c r="A277" s="16"/>
      <c r="B277" s="16"/>
      <c r="C277" s="16"/>
      <c r="D277" s="16"/>
      <c r="E277" s="16"/>
      <c r="F277" s="16"/>
      <c r="G277" s="16"/>
      <c r="H277" s="16"/>
      <c r="I277" s="16"/>
    </row>
    <row r="278" ht="15.75" customHeight="1">
      <c r="A278" s="16"/>
      <c r="B278" s="16"/>
      <c r="C278" s="16"/>
      <c r="D278" s="16"/>
      <c r="E278" s="16"/>
      <c r="F278" s="16"/>
      <c r="G278" s="16"/>
      <c r="H278" s="16"/>
      <c r="I278" s="16"/>
    </row>
    <row r="279" ht="15.75" customHeight="1">
      <c r="A279" s="16"/>
      <c r="B279" s="16"/>
      <c r="C279" s="16"/>
      <c r="D279" s="16"/>
      <c r="E279" s="16"/>
      <c r="F279" s="16"/>
      <c r="G279" s="16"/>
      <c r="H279" s="16"/>
      <c r="I279" s="16"/>
    </row>
    <row r="280" ht="15.75" customHeight="1">
      <c r="A280" s="16"/>
      <c r="B280" s="16"/>
      <c r="C280" s="16"/>
      <c r="D280" s="16"/>
      <c r="E280" s="16"/>
      <c r="F280" s="16"/>
      <c r="G280" s="16"/>
      <c r="H280" s="16"/>
      <c r="I280" s="16"/>
    </row>
    <row r="281" ht="15.75" customHeight="1">
      <c r="A281" s="16"/>
      <c r="B281" s="16"/>
      <c r="C281" s="16"/>
      <c r="D281" s="16"/>
      <c r="E281" s="16"/>
      <c r="F281" s="16"/>
      <c r="G281" s="16"/>
      <c r="H281" s="16"/>
      <c r="I281" s="16"/>
    </row>
    <row r="282" ht="15.75" customHeight="1">
      <c r="A282" s="16"/>
      <c r="B282" s="16"/>
      <c r="C282" s="16"/>
      <c r="D282" s="16"/>
      <c r="E282" s="16"/>
      <c r="F282" s="16"/>
      <c r="G282" s="16"/>
      <c r="H282" s="16"/>
      <c r="I282" s="16"/>
    </row>
    <row r="283" ht="15.75" customHeight="1">
      <c r="A283" s="16"/>
      <c r="B283" s="16"/>
      <c r="C283" s="16"/>
      <c r="D283" s="16"/>
      <c r="E283" s="16"/>
      <c r="F283" s="16"/>
      <c r="G283" s="16"/>
      <c r="H283" s="16"/>
      <c r="I283" s="16"/>
    </row>
    <row r="284" ht="15.75" customHeight="1">
      <c r="A284" s="16"/>
      <c r="B284" s="16"/>
      <c r="C284" s="16"/>
      <c r="D284" s="16"/>
      <c r="E284" s="16"/>
      <c r="F284" s="16"/>
      <c r="G284" s="16"/>
      <c r="H284" s="16"/>
      <c r="I284" s="16"/>
    </row>
    <row r="285" ht="15.75" customHeight="1">
      <c r="A285" s="16"/>
      <c r="B285" s="16"/>
      <c r="C285" s="16"/>
      <c r="D285" s="16"/>
      <c r="E285" s="16"/>
      <c r="F285" s="16"/>
      <c r="G285" s="16"/>
      <c r="H285" s="16"/>
      <c r="I285" s="16"/>
    </row>
    <row r="286" ht="15.75" customHeight="1">
      <c r="A286" s="16"/>
      <c r="B286" s="16"/>
      <c r="C286" s="16"/>
      <c r="D286" s="16"/>
      <c r="E286" s="16"/>
      <c r="F286" s="16"/>
      <c r="G286" s="16"/>
      <c r="H286" s="16"/>
      <c r="I286" s="16"/>
    </row>
    <row r="287" ht="15.75" customHeight="1">
      <c r="A287" s="16"/>
      <c r="B287" s="16"/>
      <c r="C287" s="16"/>
      <c r="D287" s="16"/>
      <c r="E287" s="16"/>
      <c r="F287" s="16"/>
      <c r="G287" s="16"/>
      <c r="H287" s="16"/>
      <c r="I287" s="16"/>
    </row>
    <row r="288" ht="15.75" customHeight="1">
      <c r="A288" s="16"/>
      <c r="B288" s="16"/>
      <c r="C288" s="16"/>
      <c r="D288" s="16"/>
      <c r="E288" s="16"/>
      <c r="F288" s="16"/>
      <c r="G288" s="16"/>
      <c r="H288" s="16"/>
      <c r="I288" s="16"/>
    </row>
    <row r="289" ht="15.75" customHeight="1">
      <c r="A289" s="16"/>
      <c r="B289" s="16"/>
      <c r="C289" s="16"/>
      <c r="D289" s="16"/>
      <c r="E289" s="16"/>
      <c r="F289" s="16"/>
      <c r="G289" s="16"/>
      <c r="H289" s="16"/>
      <c r="I289" s="16"/>
    </row>
    <row r="290" ht="15.75" customHeight="1">
      <c r="A290" s="16"/>
      <c r="B290" s="16"/>
      <c r="C290" s="16"/>
      <c r="D290" s="16"/>
      <c r="E290" s="16"/>
      <c r="F290" s="16"/>
      <c r="G290" s="16"/>
      <c r="H290" s="16"/>
      <c r="I290" s="16"/>
    </row>
    <row r="291" ht="15.75" customHeight="1">
      <c r="A291" s="16"/>
      <c r="B291" s="16"/>
      <c r="C291" s="16"/>
      <c r="D291" s="16"/>
      <c r="E291" s="16"/>
      <c r="F291" s="16"/>
      <c r="G291" s="16"/>
      <c r="H291" s="16"/>
      <c r="I291" s="16"/>
    </row>
    <row r="292" ht="15.75" customHeight="1">
      <c r="A292" s="16"/>
      <c r="B292" s="16"/>
      <c r="C292" s="16"/>
      <c r="D292" s="16"/>
      <c r="E292" s="16"/>
      <c r="F292" s="16"/>
      <c r="G292" s="16"/>
      <c r="H292" s="16"/>
      <c r="I292" s="16"/>
    </row>
    <row r="293" ht="15.75" customHeight="1">
      <c r="A293" s="16"/>
      <c r="B293" s="16"/>
      <c r="C293" s="16"/>
      <c r="D293" s="16"/>
      <c r="E293" s="16"/>
      <c r="F293" s="16"/>
      <c r="G293" s="16"/>
      <c r="H293" s="16"/>
      <c r="I293" s="16"/>
    </row>
    <row r="294" ht="15.75" customHeight="1">
      <c r="A294" s="16"/>
      <c r="B294" s="16"/>
      <c r="C294" s="16"/>
      <c r="D294" s="16"/>
      <c r="E294" s="16"/>
      <c r="F294" s="16"/>
      <c r="G294" s="16"/>
      <c r="H294" s="16"/>
      <c r="I294" s="16"/>
    </row>
    <row r="295" ht="15.75" customHeight="1">
      <c r="A295" s="16"/>
      <c r="B295" s="16"/>
      <c r="C295" s="16"/>
      <c r="D295" s="16"/>
      <c r="E295" s="16"/>
      <c r="F295" s="16"/>
      <c r="G295" s="16"/>
      <c r="H295" s="16"/>
      <c r="I295" s="16"/>
    </row>
    <row r="296" ht="15.75" customHeight="1">
      <c r="A296" s="16"/>
      <c r="B296" s="16"/>
      <c r="C296" s="16"/>
      <c r="D296" s="16"/>
      <c r="E296" s="16"/>
      <c r="F296" s="16"/>
      <c r="G296" s="16"/>
      <c r="H296" s="16"/>
      <c r="I296" s="16"/>
    </row>
    <row r="297" ht="15.75" customHeight="1">
      <c r="A297" s="16"/>
      <c r="B297" s="16"/>
      <c r="C297" s="16"/>
      <c r="D297" s="16"/>
      <c r="E297" s="16"/>
      <c r="F297" s="16"/>
      <c r="G297" s="16"/>
      <c r="H297" s="16"/>
      <c r="I297" s="16"/>
    </row>
    <row r="298" ht="15.75" customHeight="1">
      <c r="A298" s="16"/>
      <c r="B298" s="16"/>
      <c r="C298" s="16"/>
      <c r="D298" s="16"/>
      <c r="E298" s="16"/>
      <c r="F298" s="16"/>
      <c r="G298" s="16"/>
      <c r="H298" s="16"/>
      <c r="I298" s="16"/>
    </row>
    <row r="299" ht="15.75" customHeight="1">
      <c r="A299" s="16"/>
      <c r="B299" s="16"/>
      <c r="C299" s="16"/>
      <c r="D299" s="16"/>
      <c r="E299" s="16"/>
      <c r="F299" s="16"/>
      <c r="G299" s="16"/>
      <c r="H299" s="16"/>
      <c r="I299" s="16"/>
    </row>
    <row r="300" ht="15.75" customHeight="1">
      <c r="A300" s="16"/>
      <c r="B300" s="16"/>
      <c r="C300" s="16"/>
      <c r="D300" s="16"/>
      <c r="E300" s="16"/>
      <c r="F300" s="16"/>
      <c r="G300" s="16"/>
      <c r="H300" s="16"/>
      <c r="I300" s="16"/>
    </row>
    <row r="301" ht="15.75" customHeight="1">
      <c r="A301" s="16"/>
      <c r="B301" s="16"/>
      <c r="C301" s="16"/>
      <c r="D301" s="16"/>
      <c r="E301" s="16"/>
      <c r="F301" s="16"/>
      <c r="G301" s="16"/>
      <c r="H301" s="16"/>
      <c r="I301" s="16"/>
    </row>
    <row r="302" ht="15.75" customHeight="1">
      <c r="A302" s="16"/>
      <c r="B302" s="16"/>
      <c r="C302" s="16"/>
      <c r="D302" s="16"/>
      <c r="E302" s="16"/>
      <c r="F302" s="16"/>
      <c r="G302" s="16"/>
      <c r="H302" s="16"/>
      <c r="I302" s="16"/>
    </row>
    <row r="303" ht="15.75" customHeight="1">
      <c r="A303" s="16"/>
      <c r="B303" s="16"/>
      <c r="C303" s="16"/>
      <c r="D303" s="16"/>
      <c r="E303" s="16"/>
      <c r="F303" s="16"/>
      <c r="G303" s="16"/>
      <c r="H303" s="16"/>
      <c r="I303" s="16"/>
    </row>
    <row r="304" ht="15.75" customHeight="1">
      <c r="A304" s="16"/>
      <c r="B304" s="16"/>
      <c r="C304" s="16"/>
      <c r="D304" s="16"/>
      <c r="E304" s="16"/>
      <c r="F304" s="16"/>
      <c r="G304" s="16"/>
      <c r="H304" s="16"/>
      <c r="I304" s="16"/>
    </row>
    <row r="305" ht="15.75" customHeight="1">
      <c r="A305" s="16"/>
      <c r="B305" s="16"/>
      <c r="C305" s="16"/>
      <c r="D305" s="16"/>
      <c r="E305" s="16"/>
      <c r="F305" s="16"/>
      <c r="G305" s="16"/>
      <c r="H305" s="16"/>
      <c r="I305" s="16"/>
    </row>
    <row r="306" ht="15.75" customHeight="1">
      <c r="A306" s="16"/>
      <c r="B306" s="16"/>
      <c r="C306" s="16"/>
      <c r="D306" s="16"/>
      <c r="E306" s="16"/>
      <c r="F306" s="16"/>
      <c r="G306" s="16"/>
      <c r="H306" s="16"/>
      <c r="I306" s="16"/>
    </row>
    <row r="307" ht="15.75" customHeight="1">
      <c r="A307" s="16"/>
      <c r="B307" s="16"/>
      <c r="C307" s="16"/>
      <c r="D307" s="16"/>
      <c r="E307" s="16"/>
      <c r="F307" s="16"/>
      <c r="G307" s="16"/>
      <c r="H307" s="16"/>
      <c r="I307" s="16"/>
    </row>
    <row r="308" ht="15.75" customHeight="1">
      <c r="A308" s="16"/>
      <c r="B308" s="16"/>
      <c r="C308" s="16"/>
      <c r="D308" s="16"/>
      <c r="E308" s="16"/>
      <c r="F308" s="16"/>
      <c r="G308" s="16"/>
      <c r="H308" s="16"/>
      <c r="I308" s="16"/>
    </row>
    <row r="309" ht="15.75" customHeight="1">
      <c r="A309" s="16"/>
      <c r="B309" s="16"/>
      <c r="C309" s="16"/>
      <c r="D309" s="16"/>
      <c r="E309" s="16"/>
      <c r="F309" s="16"/>
      <c r="G309" s="16"/>
      <c r="H309" s="16"/>
      <c r="I309" s="16"/>
    </row>
    <row r="310" ht="15.75" customHeight="1">
      <c r="A310" s="16"/>
      <c r="B310" s="16"/>
      <c r="C310" s="16"/>
      <c r="D310" s="16"/>
      <c r="E310" s="16"/>
      <c r="F310" s="16"/>
      <c r="G310" s="16"/>
      <c r="H310" s="16"/>
      <c r="I310" s="16"/>
    </row>
    <row r="311" ht="15.75" customHeight="1">
      <c r="A311" s="16"/>
      <c r="B311" s="16"/>
      <c r="C311" s="16"/>
      <c r="D311" s="16"/>
      <c r="E311" s="16"/>
      <c r="F311" s="16"/>
      <c r="G311" s="16"/>
      <c r="H311" s="16"/>
      <c r="I311" s="16"/>
    </row>
    <row r="312" ht="15.75" customHeight="1">
      <c r="A312" s="16"/>
      <c r="B312" s="16"/>
      <c r="C312" s="16"/>
      <c r="D312" s="16"/>
      <c r="E312" s="16"/>
      <c r="F312" s="16"/>
      <c r="G312" s="16"/>
      <c r="H312" s="16"/>
      <c r="I312" s="16"/>
    </row>
    <row r="313" ht="15.75" customHeight="1">
      <c r="A313" s="16"/>
      <c r="B313" s="16"/>
      <c r="C313" s="16"/>
      <c r="D313" s="16"/>
      <c r="E313" s="16"/>
      <c r="F313" s="16"/>
      <c r="G313" s="16"/>
      <c r="H313" s="16"/>
      <c r="I313" s="16"/>
    </row>
    <row r="314" ht="15.75" customHeight="1">
      <c r="A314" s="16"/>
      <c r="B314" s="16"/>
      <c r="C314" s="16"/>
      <c r="D314" s="16"/>
      <c r="E314" s="16"/>
      <c r="F314" s="16"/>
      <c r="G314" s="16"/>
      <c r="H314" s="16"/>
      <c r="I314" s="16"/>
    </row>
    <row r="315" ht="15.75" customHeight="1">
      <c r="A315" s="16"/>
      <c r="B315" s="16"/>
      <c r="C315" s="16"/>
      <c r="D315" s="16"/>
      <c r="E315" s="16"/>
      <c r="F315" s="16"/>
      <c r="G315" s="16"/>
      <c r="H315" s="16"/>
      <c r="I315" s="16"/>
    </row>
    <row r="316" ht="15.75" customHeight="1">
      <c r="A316" s="16"/>
      <c r="B316" s="16"/>
      <c r="C316" s="16"/>
      <c r="D316" s="16"/>
      <c r="E316" s="16"/>
      <c r="F316" s="16"/>
      <c r="G316" s="16"/>
      <c r="H316" s="16"/>
      <c r="I316" s="16"/>
    </row>
    <row r="317" ht="15.75" customHeight="1">
      <c r="A317" s="16"/>
      <c r="B317" s="16"/>
      <c r="C317" s="16"/>
      <c r="D317" s="16"/>
      <c r="E317" s="16"/>
      <c r="F317" s="16"/>
      <c r="G317" s="16"/>
      <c r="H317" s="16"/>
      <c r="I317" s="16"/>
    </row>
    <row r="318" ht="15.75" customHeight="1">
      <c r="A318" s="16"/>
      <c r="B318" s="16"/>
      <c r="C318" s="16"/>
      <c r="D318" s="16"/>
      <c r="E318" s="16"/>
      <c r="F318" s="16"/>
      <c r="G318" s="16"/>
      <c r="H318" s="16"/>
      <c r="I318" s="16"/>
    </row>
    <row r="319" ht="15.75" customHeight="1">
      <c r="A319" s="16"/>
      <c r="B319" s="16"/>
      <c r="C319" s="16"/>
      <c r="D319" s="16"/>
      <c r="E319" s="16"/>
      <c r="F319" s="16"/>
      <c r="G319" s="16"/>
      <c r="H319" s="16"/>
      <c r="I319" s="16"/>
    </row>
    <row r="320" ht="15.75" customHeight="1">
      <c r="A320" s="16"/>
      <c r="B320" s="16"/>
      <c r="C320" s="16"/>
      <c r="D320" s="16"/>
      <c r="E320" s="16"/>
      <c r="F320" s="16"/>
      <c r="G320" s="16"/>
      <c r="H320" s="16"/>
      <c r="I320" s="16"/>
    </row>
    <row r="321" ht="15.75" customHeight="1">
      <c r="A321" s="16"/>
      <c r="B321" s="16"/>
      <c r="C321" s="16"/>
      <c r="D321" s="16"/>
      <c r="E321" s="16"/>
      <c r="F321" s="16"/>
      <c r="G321" s="16"/>
      <c r="H321" s="16"/>
      <c r="I321" s="16"/>
    </row>
    <row r="322" ht="15.75" customHeight="1">
      <c r="A322" s="16"/>
      <c r="B322" s="16"/>
      <c r="C322" s="16"/>
      <c r="D322" s="16"/>
      <c r="E322" s="16"/>
      <c r="F322" s="16"/>
      <c r="G322" s="16"/>
      <c r="H322" s="16"/>
      <c r="I322" s="16"/>
    </row>
    <row r="323" ht="15.75" customHeight="1">
      <c r="A323" s="16"/>
      <c r="B323" s="16"/>
      <c r="C323" s="16"/>
      <c r="D323" s="16"/>
      <c r="E323" s="16"/>
      <c r="F323" s="16"/>
      <c r="G323" s="16"/>
      <c r="H323" s="16"/>
      <c r="I323" s="16"/>
    </row>
    <row r="324" ht="15.75" customHeight="1">
      <c r="A324" s="16"/>
      <c r="B324" s="16"/>
      <c r="C324" s="16"/>
      <c r="D324" s="16"/>
      <c r="E324" s="16"/>
      <c r="F324" s="16"/>
      <c r="G324" s="16"/>
      <c r="H324" s="16"/>
      <c r="I324" s="16"/>
    </row>
    <row r="325" ht="15.75" customHeight="1">
      <c r="A325" s="16"/>
      <c r="B325" s="16"/>
      <c r="C325" s="16"/>
      <c r="D325" s="16"/>
      <c r="E325" s="16"/>
      <c r="F325" s="16"/>
      <c r="G325" s="16"/>
      <c r="H325" s="16"/>
      <c r="I325" s="16"/>
    </row>
    <row r="3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</row>
    <row r="327" ht="15.75" customHeight="1">
      <c r="A327" s="16"/>
      <c r="B327" s="16"/>
      <c r="C327" s="16"/>
      <c r="D327" s="16"/>
      <c r="E327" s="16"/>
      <c r="F327" s="16"/>
      <c r="G327" s="16"/>
      <c r="H327" s="16"/>
      <c r="I327" s="16"/>
    </row>
    <row r="328" ht="15.75" customHeight="1">
      <c r="A328" s="16"/>
      <c r="B328" s="16"/>
      <c r="C328" s="16"/>
      <c r="D328" s="16"/>
      <c r="E328" s="16"/>
      <c r="F328" s="16"/>
      <c r="G328" s="16"/>
      <c r="H328" s="16"/>
      <c r="I328" s="16"/>
    </row>
    <row r="329" ht="15.75" customHeight="1">
      <c r="A329" s="16"/>
      <c r="B329" s="16"/>
      <c r="C329" s="16"/>
      <c r="D329" s="16"/>
      <c r="E329" s="16"/>
      <c r="F329" s="16"/>
      <c r="G329" s="16"/>
      <c r="H329" s="16"/>
      <c r="I329" s="16"/>
    </row>
    <row r="330" ht="15.75" customHeight="1">
      <c r="A330" s="16"/>
      <c r="B330" s="16"/>
      <c r="C330" s="16"/>
      <c r="D330" s="16"/>
      <c r="E330" s="16"/>
      <c r="F330" s="16"/>
      <c r="G330" s="16"/>
      <c r="H330" s="16"/>
      <c r="I330" s="16"/>
    </row>
    <row r="331" ht="15.75" customHeight="1">
      <c r="A331" s="16"/>
      <c r="B331" s="16"/>
      <c r="C331" s="16"/>
      <c r="D331" s="16"/>
      <c r="E331" s="16"/>
      <c r="F331" s="16"/>
      <c r="G331" s="16"/>
      <c r="H331" s="16"/>
      <c r="I331" s="16"/>
    </row>
    <row r="332" ht="15.75" customHeight="1">
      <c r="A332" s="16"/>
      <c r="B332" s="16"/>
      <c r="C332" s="16"/>
      <c r="D332" s="16"/>
      <c r="E332" s="16"/>
      <c r="F332" s="16"/>
      <c r="G332" s="16"/>
      <c r="H332" s="16"/>
      <c r="I332" s="16"/>
    </row>
    <row r="333" ht="15.75" customHeight="1">
      <c r="A333" s="16"/>
      <c r="B333" s="16"/>
      <c r="C333" s="16"/>
      <c r="D333" s="16"/>
      <c r="E333" s="16"/>
      <c r="F333" s="16"/>
      <c r="G333" s="16"/>
      <c r="H333" s="16"/>
      <c r="I333" s="16"/>
    </row>
    <row r="334" ht="15.75" customHeight="1">
      <c r="A334" s="16"/>
      <c r="B334" s="16"/>
      <c r="C334" s="16"/>
      <c r="D334" s="16"/>
      <c r="E334" s="16"/>
      <c r="F334" s="16"/>
      <c r="G334" s="16"/>
      <c r="H334" s="16"/>
      <c r="I334" s="16"/>
    </row>
    <row r="335" ht="15.75" customHeight="1">
      <c r="A335" s="16"/>
      <c r="B335" s="16"/>
      <c r="C335" s="16"/>
      <c r="D335" s="16"/>
      <c r="E335" s="16"/>
      <c r="F335" s="16"/>
      <c r="G335" s="16"/>
      <c r="H335" s="16"/>
      <c r="I335" s="16"/>
    </row>
    <row r="336" ht="15.75" customHeight="1">
      <c r="A336" s="16"/>
      <c r="B336" s="16"/>
      <c r="C336" s="16"/>
      <c r="D336" s="16"/>
      <c r="E336" s="16"/>
      <c r="F336" s="16"/>
      <c r="G336" s="16"/>
      <c r="H336" s="16"/>
      <c r="I336" s="16"/>
    </row>
    <row r="337" ht="15.75" customHeight="1">
      <c r="A337" s="16"/>
      <c r="B337" s="16"/>
      <c r="C337" s="16"/>
      <c r="D337" s="16"/>
      <c r="E337" s="16"/>
      <c r="F337" s="16"/>
      <c r="G337" s="16"/>
      <c r="H337" s="16"/>
      <c r="I337" s="16"/>
    </row>
    <row r="338" ht="15.75" customHeight="1">
      <c r="A338" s="16"/>
      <c r="B338" s="16"/>
      <c r="C338" s="16"/>
      <c r="D338" s="16"/>
      <c r="E338" s="16"/>
      <c r="F338" s="16"/>
      <c r="G338" s="16"/>
      <c r="H338" s="16"/>
      <c r="I338" s="16"/>
    </row>
    <row r="339" ht="15.75" customHeight="1">
      <c r="A339" s="16"/>
      <c r="B339" s="16"/>
      <c r="C339" s="16"/>
      <c r="D339" s="16"/>
      <c r="E339" s="16"/>
      <c r="F339" s="16"/>
      <c r="G339" s="16"/>
      <c r="H339" s="16"/>
      <c r="I339" s="16"/>
    </row>
    <row r="340" ht="15.75" customHeight="1">
      <c r="A340" s="16"/>
      <c r="B340" s="16"/>
      <c r="C340" s="16"/>
      <c r="D340" s="16"/>
      <c r="E340" s="16"/>
      <c r="F340" s="16"/>
      <c r="G340" s="16"/>
      <c r="H340" s="16"/>
      <c r="I340" s="16"/>
    </row>
    <row r="341" ht="15.75" customHeight="1">
      <c r="A341" s="16"/>
      <c r="B341" s="16"/>
      <c r="C341" s="16"/>
      <c r="D341" s="16"/>
      <c r="E341" s="16"/>
      <c r="F341" s="16"/>
      <c r="G341" s="16"/>
      <c r="H341" s="16"/>
      <c r="I341" s="16"/>
    </row>
    <row r="342" ht="15.75" customHeight="1">
      <c r="A342" s="16"/>
      <c r="B342" s="16"/>
      <c r="C342" s="16"/>
      <c r="D342" s="16"/>
      <c r="E342" s="16"/>
      <c r="F342" s="16"/>
      <c r="G342" s="16"/>
      <c r="H342" s="16"/>
      <c r="I342" s="16"/>
    </row>
    <row r="343" ht="15.75" customHeight="1">
      <c r="A343" s="16"/>
      <c r="B343" s="16"/>
      <c r="C343" s="16"/>
      <c r="D343" s="16"/>
      <c r="E343" s="16"/>
      <c r="F343" s="16"/>
      <c r="G343" s="16"/>
      <c r="H343" s="16"/>
      <c r="I343" s="16"/>
    </row>
    <row r="344" ht="15.75" customHeight="1">
      <c r="A344" s="16"/>
      <c r="B344" s="16"/>
      <c r="C344" s="16"/>
      <c r="D344" s="16"/>
      <c r="E344" s="16"/>
      <c r="F344" s="16"/>
      <c r="G344" s="16"/>
      <c r="H344" s="16"/>
      <c r="I344" s="16"/>
    </row>
    <row r="345" ht="15.75" customHeight="1">
      <c r="A345" s="16"/>
      <c r="B345" s="16"/>
      <c r="C345" s="16"/>
      <c r="D345" s="16"/>
      <c r="E345" s="16"/>
      <c r="F345" s="16"/>
      <c r="G345" s="16"/>
      <c r="H345" s="16"/>
      <c r="I345" s="16"/>
    </row>
    <row r="346" ht="15.75" customHeight="1">
      <c r="A346" s="16"/>
      <c r="B346" s="16"/>
      <c r="C346" s="16"/>
      <c r="D346" s="16"/>
      <c r="E346" s="16"/>
      <c r="F346" s="16"/>
      <c r="G346" s="16"/>
      <c r="H346" s="16"/>
      <c r="I346" s="16"/>
    </row>
    <row r="347" ht="15.75" customHeight="1">
      <c r="A347" s="16"/>
      <c r="B347" s="16"/>
      <c r="C347" s="16"/>
      <c r="D347" s="16"/>
      <c r="E347" s="16"/>
      <c r="F347" s="16"/>
      <c r="G347" s="16"/>
      <c r="H347" s="16"/>
      <c r="I347" s="16"/>
    </row>
    <row r="348" ht="15.75" customHeight="1">
      <c r="A348" s="16"/>
      <c r="B348" s="16"/>
      <c r="C348" s="16"/>
      <c r="D348" s="16"/>
      <c r="E348" s="16"/>
      <c r="F348" s="16"/>
      <c r="G348" s="16"/>
      <c r="H348" s="16"/>
      <c r="I348" s="16"/>
    </row>
    <row r="349" ht="15.75" customHeight="1">
      <c r="A349" s="16"/>
      <c r="B349" s="16"/>
      <c r="C349" s="16"/>
      <c r="D349" s="16"/>
      <c r="E349" s="16"/>
      <c r="F349" s="16"/>
      <c r="G349" s="16"/>
      <c r="H349" s="16"/>
      <c r="I349" s="16"/>
    </row>
    <row r="350" ht="15.75" customHeight="1">
      <c r="A350" s="16"/>
      <c r="B350" s="16"/>
      <c r="C350" s="16"/>
      <c r="D350" s="16"/>
      <c r="E350" s="16"/>
      <c r="F350" s="16"/>
      <c r="G350" s="16"/>
      <c r="H350" s="16"/>
      <c r="I350" s="16"/>
    </row>
    <row r="351" ht="15.75" customHeight="1">
      <c r="A351" s="16"/>
      <c r="B351" s="16"/>
      <c r="C351" s="16"/>
      <c r="D351" s="16"/>
      <c r="E351" s="16"/>
      <c r="F351" s="16"/>
      <c r="G351" s="16"/>
      <c r="H351" s="16"/>
      <c r="I351" s="16"/>
    </row>
    <row r="352" ht="15.75" customHeight="1">
      <c r="A352" s="16"/>
      <c r="B352" s="16"/>
      <c r="C352" s="16"/>
      <c r="D352" s="16"/>
      <c r="E352" s="16"/>
      <c r="F352" s="16"/>
      <c r="G352" s="16"/>
      <c r="H352" s="16"/>
      <c r="I352" s="16"/>
    </row>
    <row r="353" ht="15.75" customHeight="1">
      <c r="A353" s="16"/>
      <c r="B353" s="16"/>
      <c r="C353" s="16"/>
      <c r="D353" s="16"/>
      <c r="E353" s="16"/>
      <c r="F353" s="16"/>
      <c r="G353" s="16"/>
      <c r="H353" s="16"/>
      <c r="I353" s="16"/>
    </row>
    <row r="354" ht="15.75" customHeight="1">
      <c r="A354" s="16"/>
      <c r="B354" s="16"/>
      <c r="C354" s="16"/>
      <c r="D354" s="16"/>
      <c r="E354" s="16"/>
      <c r="F354" s="16"/>
      <c r="G354" s="16"/>
      <c r="H354" s="16"/>
      <c r="I354" s="16"/>
    </row>
    <row r="355" ht="15.75" customHeight="1">
      <c r="A355" s="16"/>
      <c r="B355" s="16"/>
      <c r="C355" s="16"/>
      <c r="D355" s="16"/>
      <c r="E355" s="16"/>
      <c r="F355" s="16"/>
      <c r="G355" s="16"/>
      <c r="H355" s="16"/>
      <c r="I355" s="16"/>
    </row>
    <row r="356" ht="15.75" customHeight="1">
      <c r="A356" s="16"/>
      <c r="B356" s="16"/>
      <c r="C356" s="16"/>
      <c r="D356" s="16"/>
      <c r="E356" s="16"/>
      <c r="F356" s="16"/>
      <c r="G356" s="16"/>
      <c r="H356" s="16"/>
      <c r="I356" s="16"/>
    </row>
    <row r="357" ht="15.75" customHeight="1">
      <c r="A357" s="16"/>
      <c r="B357" s="16"/>
      <c r="C357" s="16"/>
      <c r="D357" s="16"/>
      <c r="E357" s="16"/>
      <c r="F357" s="16"/>
      <c r="G357" s="16"/>
      <c r="H357" s="16"/>
      <c r="I357" s="16"/>
    </row>
    <row r="358" ht="15.75" customHeight="1">
      <c r="A358" s="16"/>
      <c r="B358" s="16"/>
      <c r="C358" s="16"/>
      <c r="D358" s="16"/>
      <c r="E358" s="16"/>
      <c r="F358" s="16"/>
      <c r="G358" s="16"/>
      <c r="H358" s="16"/>
      <c r="I358" s="16"/>
    </row>
    <row r="359" ht="15.75" customHeight="1">
      <c r="A359" s="16"/>
      <c r="B359" s="16"/>
      <c r="C359" s="16"/>
      <c r="D359" s="16"/>
      <c r="E359" s="16"/>
      <c r="F359" s="16"/>
      <c r="G359" s="16"/>
      <c r="H359" s="16"/>
      <c r="I359" s="16"/>
    </row>
    <row r="360" ht="15.75" customHeight="1">
      <c r="A360" s="16"/>
      <c r="B360" s="16"/>
      <c r="C360" s="16"/>
      <c r="D360" s="16"/>
      <c r="E360" s="16"/>
      <c r="F360" s="16"/>
      <c r="G360" s="16"/>
      <c r="H360" s="16"/>
      <c r="I360" s="16"/>
    </row>
    <row r="361" ht="15.75" customHeight="1">
      <c r="A361" s="16"/>
      <c r="B361" s="16"/>
      <c r="C361" s="16"/>
      <c r="D361" s="16"/>
      <c r="E361" s="16"/>
      <c r="F361" s="16"/>
      <c r="G361" s="16"/>
      <c r="H361" s="16"/>
      <c r="I361" s="16"/>
    </row>
    <row r="362" ht="15.75" customHeight="1">
      <c r="A362" s="16"/>
      <c r="B362" s="16"/>
      <c r="C362" s="16"/>
      <c r="D362" s="16"/>
      <c r="E362" s="16"/>
      <c r="F362" s="16"/>
      <c r="G362" s="16"/>
      <c r="H362" s="16"/>
      <c r="I362" s="16"/>
    </row>
    <row r="363" ht="15.75" customHeight="1">
      <c r="A363" s="16"/>
      <c r="B363" s="16"/>
      <c r="C363" s="16"/>
      <c r="D363" s="16"/>
      <c r="E363" s="16"/>
      <c r="F363" s="16"/>
      <c r="G363" s="16"/>
      <c r="H363" s="16"/>
      <c r="I363" s="16"/>
    </row>
    <row r="364" ht="15.75" customHeight="1">
      <c r="A364" s="16"/>
      <c r="B364" s="16"/>
      <c r="C364" s="16"/>
      <c r="D364" s="16"/>
      <c r="E364" s="16"/>
      <c r="F364" s="16"/>
      <c r="G364" s="16"/>
      <c r="H364" s="16"/>
      <c r="I364" s="16"/>
    </row>
    <row r="365" ht="15.75" customHeight="1">
      <c r="A365" s="16"/>
      <c r="B365" s="16"/>
      <c r="C365" s="16"/>
      <c r="D365" s="16"/>
      <c r="E365" s="16"/>
      <c r="F365" s="16"/>
      <c r="G365" s="16"/>
      <c r="H365" s="16"/>
      <c r="I365" s="16"/>
    </row>
    <row r="366" ht="15.75" customHeight="1">
      <c r="A366" s="16"/>
      <c r="B366" s="16"/>
      <c r="C366" s="16"/>
      <c r="D366" s="16"/>
      <c r="E366" s="16"/>
      <c r="F366" s="16"/>
      <c r="G366" s="16"/>
      <c r="H366" s="16"/>
      <c r="I366" s="16"/>
    </row>
    <row r="367" ht="15.75" customHeight="1">
      <c r="A367" s="16"/>
      <c r="B367" s="16"/>
      <c r="C367" s="16"/>
      <c r="D367" s="16"/>
      <c r="E367" s="16"/>
      <c r="F367" s="16"/>
      <c r="G367" s="16"/>
      <c r="H367" s="16"/>
      <c r="I367" s="16"/>
    </row>
    <row r="368" ht="15.75" customHeight="1">
      <c r="A368" s="16"/>
      <c r="B368" s="16"/>
      <c r="C368" s="16"/>
      <c r="D368" s="16"/>
      <c r="E368" s="16"/>
      <c r="F368" s="16"/>
      <c r="G368" s="16"/>
      <c r="H368" s="16"/>
      <c r="I368" s="16"/>
    </row>
    <row r="369" ht="15.75" customHeight="1">
      <c r="A369" s="16"/>
      <c r="B369" s="16"/>
      <c r="C369" s="16"/>
      <c r="D369" s="16"/>
      <c r="E369" s="16"/>
      <c r="F369" s="16"/>
      <c r="G369" s="16"/>
      <c r="H369" s="16"/>
      <c r="I369" s="16"/>
    </row>
    <row r="370" ht="15.75" customHeight="1">
      <c r="A370" s="16"/>
      <c r="B370" s="16"/>
      <c r="C370" s="16"/>
      <c r="D370" s="16"/>
      <c r="E370" s="16"/>
      <c r="F370" s="16"/>
      <c r="G370" s="16"/>
      <c r="H370" s="16"/>
      <c r="I370" s="16"/>
    </row>
    <row r="371" ht="15.75" customHeight="1">
      <c r="A371" s="16"/>
      <c r="B371" s="16"/>
      <c r="C371" s="16"/>
      <c r="D371" s="16"/>
      <c r="E371" s="16"/>
      <c r="F371" s="16"/>
      <c r="G371" s="16"/>
      <c r="H371" s="16"/>
      <c r="I371" s="16"/>
    </row>
    <row r="372" ht="15.75" customHeight="1">
      <c r="A372" s="16"/>
      <c r="B372" s="16"/>
      <c r="C372" s="16"/>
      <c r="D372" s="16"/>
      <c r="E372" s="16"/>
      <c r="F372" s="16"/>
      <c r="G372" s="16"/>
      <c r="H372" s="16"/>
      <c r="I372" s="16"/>
    </row>
    <row r="373" ht="15.75" customHeight="1">
      <c r="A373" s="16"/>
      <c r="B373" s="16"/>
      <c r="C373" s="16"/>
      <c r="D373" s="16"/>
      <c r="E373" s="16"/>
      <c r="F373" s="16"/>
      <c r="G373" s="16"/>
      <c r="H373" s="16"/>
      <c r="I373" s="16"/>
    </row>
    <row r="374" ht="15.75" customHeight="1">
      <c r="A374" s="16"/>
      <c r="B374" s="16"/>
      <c r="C374" s="16"/>
      <c r="D374" s="16"/>
      <c r="E374" s="16"/>
      <c r="F374" s="16"/>
      <c r="G374" s="16"/>
      <c r="H374" s="16"/>
      <c r="I374" s="16"/>
    </row>
    <row r="375" ht="15.75" customHeight="1">
      <c r="A375" s="16"/>
      <c r="B375" s="16"/>
      <c r="C375" s="16"/>
      <c r="D375" s="16"/>
      <c r="E375" s="16"/>
      <c r="F375" s="16"/>
      <c r="G375" s="16"/>
      <c r="H375" s="16"/>
      <c r="I375" s="16"/>
    </row>
    <row r="376" ht="15.75" customHeight="1">
      <c r="A376" s="16"/>
      <c r="B376" s="16"/>
      <c r="C376" s="16"/>
      <c r="D376" s="16"/>
      <c r="E376" s="16"/>
      <c r="F376" s="16"/>
      <c r="G376" s="16"/>
      <c r="H376" s="16"/>
      <c r="I376" s="16"/>
    </row>
    <row r="377" ht="15.75" customHeight="1">
      <c r="A377" s="16"/>
      <c r="B377" s="16"/>
      <c r="C377" s="16"/>
      <c r="D377" s="16"/>
      <c r="E377" s="16"/>
      <c r="F377" s="16"/>
      <c r="G377" s="16"/>
      <c r="H377" s="16"/>
      <c r="I377" s="16"/>
    </row>
    <row r="378" ht="15.75" customHeight="1">
      <c r="A378" s="16"/>
      <c r="B378" s="16"/>
      <c r="C378" s="16"/>
      <c r="D378" s="16"/>
      <c r="E378" s="16"/>
      <c r="F378" s="16"/>
      <c r="G378" s="16"/>
      <c r="H378" s="16"/>
      <c r="I378" s="16"/>
    </row>
    <row r="379" ht="15.75" customHeight="1">
      <c r="A379" s="16"/>
      <c r="B379" s="16"/>
      <c r="C379" s="16"/>
      <c r="D379" s="16"/>
      <c r="E379" s="16"/>
      <c r="F379" s="16"/>
      <c r="G379" s="16"/>
      <c r="H379" s="16"/>
      <c r="I379" s="16"/>
    </row>
    <row r="380" ht="15.75" customHeight="1">
      <c r="A380" s="16"/>
      <c r="B380" s="16"/>
      <c r="C380" s="16"/>
      <c r="D380" s="16"/>
      <c r="E380" s="16"/>
      <c r="F380" s="16"/>
      <c r="G380" s="16"/>
      <c r="H380" s="16"/>
      <c r="I380" s="16"/>
    </row>
    <row r="381" ht="15.75" customHeight="1">
      <c r="A381" s="16"/>
      <c r="B381" s="16"/>
      <c r="C381" s="16"/>
      <c r="D381" s="16"/>
      <c r="E381" s="16"/>
      <c r="F381" s="16"/>
      <c r="G381" s="16"/>
      <c r="H381" s="16"/>
      <c r="I381" s="16"/>
    </row>
    <row r="382" ht="15.75" customHeight="1">
      <c r="A382" s="16"/>
      <c r="B382" s="16"/>
      <c r="C382" s="16"/>
      <c r="D382" s="16"/>
      <c r="E382" s="16"/>
      <c r="F382" s="16"/>
      <c r="G382" s="16"/>
      <c r="H382" s="16"/>
      <c r="I382" s="16"/>
    </row>
    <row r="383" ht="15.75" customHeight="1">
      <c r="A383" s="16"/>
      <c r="B383" s="16"/>
      <c r="C383" s="16"/>
      <c r="D383" s="16"/>
      <c r="E383" s="16"/>
      <c r="F383" s="16"/>
      <c r="G383" s="16"/>
      <c r="H383" s="16"/>
      <c r="I383" s="16"/>
    </row>
    <row r="384" ht="15.75" customHeight="1">
      <c r="A384" s="16"/>
      <c r="B384" s="16"/>
      <c r="C384" s="16"/>
      <c r="D384" s="16"/>
      <c r="E384" s="16"/>
      <c r="F384" s="16"/>
      <c r="G384" s="16"/>
      <c r="H384" s="16"/>
      <c r="I384" s="16"/>
    </row>
    <row r="385" ht="15.75" customHeight="1">
      <c r="A385" s="16"/>
      <c r="B385" s="16"/>
      <c r="C385" s="16"/>
      <c r="D385" s="16"/>
      <c r="E385" s="16"/>
      <c r="F385" s="16"/>
      <c r="G385" s="16"/>
      <c r="H385" s="16"/>
      <c r="I385" s="16"/>
    </row>
    <row r="386" ht="15.75" customHeight="1">
      <c r="A386" s="16"/>
      <c r="B386" s="16"/>
      <c r="C386" s="16"/>
      <c r="D386" s="16"/>
      <c r="E386" s="16"/>
      <c r="F386" s="16"/>
      <c r="G386" s="16"/>
      <c r="H386" s="16"/>
      <c r="I386" s="16"/>
    </row>
    <row r="387" ht="15.75" customHeight="1">
      <c r="A387" s="16"/>
      <c r="B387" s="16"/>
      <c r="C387" s="16"/>
      <c r="D387" s="16"/>
      <c r="E387" s="16"/>
      <c r="F387" s="16"/>
      <c r="G387" s="16"/>
      <c r="H387" s="16"/>
      <c r="I387" s="16"/>
    </row>
    <row r="388" ht="15.75" customHeight="1">
      <c r="A388" s="16"/>
      <c r="B388" s="16"/>
      <c r="C388" s="16"/>
      <c r="D388" s="16"/>
      <c r="E388" s="16"/>
      <c r="F388" s="16"/>
      <c r="G388" s="16"/>
      <c r="H388" s="16"/>
      <c r="I388" s="16"/>
    </row>
    <row r="389" ht="15.75" customHeight="1">
      <c r="A389" s="16"/>
      <c r="B389" s="16"/>
      <c r="C389" s="16"/>
      <c r="D389" s="16"/>
      <c r="E389" s="16"/>
      <c r="F389" s="16"/>
      <c r="G389" s="16"/>
      <c r="H389" s="16"/>
      <c r="I389" s="16"/>
    </row>
    <row r="390" ht="15.75" customHeight="1">
      <c r="A390" s="16"/>
      <c r="B390" s="16"/>
      <c r="C390" s="16"/>
      <c r="D390" s="16"/>
      <c r="E390" s="16"/>
      <c r="F390" s="16"/>
      <c r="G390" s="16"/>
      <c r="H390" s="16"/>
      <c r="I390" s="16"/>
    </row>
    <row r="391" ht="15.75" customHeight="1">
      <c r="A391" s="16"/>
      <c r="B391" s="16"/>
      <c r="C391" s="16"/>
      <c r="D391" s="16"/>
      <c r="E391" s="16"/>
      <c r="F391" s="16"/>
      <c r="G391" s="16"/>
      <c r="H391" s="16"/>
      <c r="I391" s="16"/>
    </row>
    <row r="392" ht="15.75" customHeight="1">
      <c r="A392" s="16"/>
      <c r="B392" s="16"/>
      <c r="C392" s="16"/>
      <c r="D392" s="16"/>
      <c r="E392" s="16"/>
      <c r="F392" s="16"/>
      <c r="G392" s="16"/>
      <c r="H392" s="16"/>
      <c r="I392" s="16"/>
    </row>
    <row r="393" ht="15.75" customHeight="1">
      <c r="A393" s="16"/>
      <c r="B393" s="16"/>
      <c r="C393" s="16"/>
      <c r="D393" s="16"/>
      <c r="E393" s="16"/>
      <c r="F393" s="16"/>
      <c r="G393" s="16"/>
      <c r="H393" s="16"/>
      <c r="I393" s="16"/>
    </row>
    <row r="394" ht="15.75" customHeight="1">
      <c r="A394" s="16"/>
      <c r="B394" s="16"/>
      <c r="C394" s="16"/>
      <c r="D394" s="16"/>
      <c r="E394" s="16"/>
      <c r="F394" s="16"/>
      <c r="G394" s="16"/>
      <c r="H394" s="16"/>
      <c r="I394" s="16"/>
    </row>
    <row r="395" ht="15.75" customHeight="1">
      <c r="A395" s="16"/>
      <c r="B395" s="16"/>
      <c r="C395" s="16"/>
      <c r="D395" s="16"/>
      <c r="E395" s="16"/>
      <c r="F395" s="16"/>
      <c r="G395" s="16"/>
      <c r="H395" s="16"/>
      <c r="I395" s="16"/>
    </row>
    <row r="396" ht="15.75" customHeight="1">
      <c r="A396" s="16"/>
      <c r="B396" s="16"/>
      <c r="C396" s="16"/>
      <c r="D396" s="16"/>
      <c r="E396" s="16"/>
      <c r="F396" s="16"/>
      <c r="G396" s="16"/>
      <c r="H396" s="16"/>
      <c r="I396" s="16"/>
    </row>
    <row r="397" ht="15.75" customHeight="1">
      <c r="A397" s="16"/>
      <c r="B397" s="16"/>
      <c r="C397" s="16"/>
      <c r="D397" s="16"/>
      <c r="E397" s="16"/>
      <c r="F397" s="16"/>
      <c r="G397" s="16"/>
      <c r="H397" s="16"/>
      <c r="I397" s="16"/>
    </row>
    <row r="398" ht="15.75" customHeight="1">
      <c r="A398" s="16"/>
      <c r="B398" s="16"/>
      <c r="C398" s="16"/>
      <c r="D398" s="16"/>
      <c r="E398" s="16"/>
      <c r="F398" s="16"/>
      <c r="G398" s="16"/>
      <c r="H398" s="16"/>
      <c r="I398" s="16"/>
    </row>
    <row r="399" ht="15.75" customHeight="1">
      <c r="A399" s="16"/>
      <c r="B399" s="16"/>
      <c r="C399" s="16"/>
      <c r="D399" s="16"/>
      <c r="E399" s="16"/>
      <c r="F399" s="16"/>
      <c r="G399" s="16"/>
      <c r="H399" s="16"/>
      <c r="I399" s="16"/>
    </row>
    <row r="400" ht="15.75" customHeight="1">
      <c r="A400" s="16"/>
      <c r="B400" s="16"/>
      <c r="C400" s="16"/>
      <c r="D400" s="16"/>
      <c r="E400" s="16"/>
      <c r="F400" s="16"/>
      <c r="G400" s="16"/>
      <c r="H400" s="16"/>
      <c r="I400" s="16"/>
    </row>
    <row r="401" ht="15.75" customHeight="1">
      <c r="A401" s="16"/>
      <c r="B401" s="16"/>
      <c r="C401" s="16"/>
      <c r="D401" s="16"/>
      <c r="E401" s="16"/>
      <c r="F401" s="16"/>
      <c r="G401" s="16"/>
      <c r="H401" s="16"/>
      <c r="I401" s="16"/>
    </row>
    <row r="402" ht="15.75" customHeight="1">
      <c r="A402" s="16"/>
      <c r="B402" s="16"/>
      <c r="C402" s="16"/>
      <c r="D402" s="16"/>
      <c r="E402" s="16"/>
      <c r="F402" s="16"/>
      <c r="G402" s="16"/>
      <c r="H402" s="16"/>
      <c r="I402" s="16"/>
    </row>
    <row r="403" ht="15.75" customHeight="1">
      <c r="A403" s="16"/>
      <c r="B403" s="16"/>
      <c r="C403" s="16"/>
      <c r="D403" s="16"/>
      <c r="E403" s="16"/>
      <c r="F403" s="16"/>
      <c r="G403" s="16"/>
      <c r="H403" s="16"/>
      <c r="I403" s="16"/>
    </row>
    <row r="404" ht="15.75" customHeight="1">
      <c r="A404" s="16"/>
      <c r="B404" s="16"/>
      <c r="C404" s="16"/>
      <c r="D404" s="16"/>
      <c r="E404" s="16"/>
      <c r="F404" s="16"/>
      <c r="G404" s="16"/>
      <c r="H404" s="16"/>
      <c r="I404" s="16"/>
    </row>
    <row r="405" ht="15.75" customHeight="1">
      <c r="A405" s="16"/>
      <c r="B405" s="16"/>
      <c r="C405" s="16"/>
      <c r="D405" s="16"/>
      <c r="E405" s="16"/>
      <c r="F405" s="16"/>
      <c r="G405" s="16"/>
      <c r="H405" s="16"/>
      <c r="I405" s="16"/>
    </row>
    <row r="406" ht="15.75" customHeight="1">
      <c r="A406" s="16"/>
      <c r="B406" s="16"/>
      <c r="C406" s="16"/>
      <c r="D406" s="16"/>
      <c r="E406" s="16"/>
      <c r="F406" s="16"/>
      <c r="G406" s="16"/>
      <c r="H406" s="16"/>
      <c r="I406" s="16"/>
    </row>
    <row r="407" ht="15.75" customHeight="1">
      <c r="A407" s="16"/>
      <c r="B407" s="16"/>
      <c r="C407" s="16"/>
      <c r="D407" s="16"/>
      <c r="E407" s="16"/>
      <c r="F407" s="16"/>
      <c r="G407" s="16"/>
      <c r="H407" s="16"/>
      <c r="I407" s="16"/>
    </row>
    <row r="408" ht="15.75" customHeight="1">
      <c r="A408" s="16"/>
      <c r="B408" s="16"/>
      <c r="C408" s="16"/>
      <c r="D408" s="16"/>
      <c r="E408" s="16"/>
      <c r="F408" s="16"/>
      <c r="G408" s="16"/>
      <c r="H408" s="16"/>
      <c r="I408" s="16"/>
    </row>
    <row r="409" ht="15.75" customHeight="1">
      <c r="A409" s="16"/>
      <c r="B409" s="16"/>
      <c r="C409" s="16"/>
      <c r="D409" s="16"/>
      <c r="E409" s="16"/>
      <c r="F409" s="16"/>
      <c r="G409" s="16"/>
      <c r="H409" s="16"/>
      <c r="I409" s="16"/>
    </row>
    <row r="410" ht="15.75" customHeight="1">
      <c r="A410" s="16"/>
      <c r="B410" s="16"/>
      <c r="C410" s="16"/>
      <c r="D410" s="16"/>
      <c r="E410" s="16"/>
      <c r="F410" s="16"/>
      <c r="G410" s="16"/>
      <c r="H410" s="16"/>
      <c r="I410" s="16"/>
    </row>
    <row r="411" ht="15.75" customHeight="1">
      <c r="A411" s="16"/>
      <c r="B411" s="16"/>
      <c r="C411" s="16"/>
      <c r="D411" s="16"/>
      <c r="E411" s="16"/>
      <c r="F411" s="16"/>
      <c r="G411" s="16"/>
      <c r="H411" s="16"/>
      <c r="I411" s="16"/>
    </row>
    <row r="412" ht="15.75" customHeight="1">
      <c r="A412" s="16"/>
      <c r="B412" s="16"/>
      <c r="C412" s="16"/>
      <c r="D412" s="16"/>
      <c r="E412" s="16"/>
      <c r="F412" s="16"/>
      <c r="G412" s="16"/>
      <c r="H412" s="16"/>
      <c r="I412" s="16"/>
    </row>
    <row r="413" ht="15.75" customHeight="1">
      <c r="A413" s="16"/>
      <c r="B413" s="16"/>
      <c r="C413" s="16"/>
      <c r="D413" s="16"/>
      <c r="E413" s="16"/>
      <c r="F413" s="16"/>
      <c r="G413" s="16"/>
      <c r="H413" s="16"/>
      <c r="I413" s="16"/>
    </row>
    <row r="414" ht="15.75" customHeight="1">
      <c r="A414" s="16"/>
      <c r="B414" s="16"/>
      <c r="C414" s="16"/>
      <c r="D414" s="16"/>
      <c r="E414" s="16"/>
      <c r="F414" s="16"/>
      <c r="G414" s="16"/>
      <c r="H414" s="16"/>
      <c r="I414" s="16"/>
    </row>
    <row r="415" ht="15.75" customHeight="1">
      <c r="A415" s="16"/>
      <c r="B415" s="16"/>
      <c r="C415" s="16"/>
      <c r="D415" s="16"/>
      <c r="E415" s="16"/>
      <c r="F415" s="16"/>
      <c r="G415" s="16"/>
      <c r="H415" s="16"/>
      <c r="I415" s="16"/>
    </row>
    <row r="416" ht="15.75" customHeight="1">
      <c r="A416" s="16"/>
      <c r="B416" s="16"/>
      <c r="C416" s="16"/>
      <c r="D416" s="16"/>
      <c r="E416" s="16"/>
      <c r="F416" s="16"/>
      <c r="G416" s="16"/>
      <c r="H416" s="16"/>
      <c r="I416" s="16"/>
    </row>
    <row r="417" ht="15.75" customHeight="1">
      <c r="A417" s="16"/>
      <c r="B417" s="16"/>
      <c r="C417" s="16"/>
      <c r="D417" s="16"/>
      <c r="E417" s="16"/>
      <c r="F417" s="16"/>
      <c r="G417" s="16"/>
      <c r="H417" s="16"/>
      <c r="I417" s="16"/>
    </row>
    <row r="418" ht="15.75" customHeight="1">
      <c r="A418" s="16"/>
      <c r="B418" s="16"/>
      <c r="C418" s="16"/>
      <c r="D418" s="16"/>
      <c r="E418" s="16"/>
      <c r="F418" s="16"/>
      <c r="G418" s="16"/>
      <c r="H418" s="16"/>
      <c r="I418" s="16"/>
    </row>
    <row r="419" ht="15.75" customHeight="1">
      <c r="A419" s="16"/>
      <c r="B419" s="16"/>
      <c r="C419" s="16"/>
      <c r="D419" s="16"/>
      <c r="E419" s="16"/>
      <c r="F419" s="16"/>
      <c r="G419" s="16"/>
      <c r="H419" s="16"/>
      <c r="I419" s="16"/>
    </row>
    <row r="420" ht="15.75" customHeight="1">
      <c r="A420" s="16"/>
      <c r="B420" s="16"/>
      <c r="C420" s="16"/>
      <c r="D420" s="16"/>
      <c r="E420" s="16"/>
      <c r="F420" s="16"/>
      <c r="G420" s="16"/>
      <c r="H420" s="16"/>
      <c r="I420" s="16"/>
    </row>
    <row r="421" ht="15.75" customHeight="1">
      <c r="A421" s="16"/>
      <c r="B421" s="16"/>
      <c r="C421" s="16"/>
      <c r="D421" s="16"/>
      <c r="E421" s="16"/>
      <c r="F421" s="16"/>
      <c r="G421" s="16"/>
      <c r="H421" s="16"/>
      <c r="I421" s="16"/>
    </row>
    <row r="422" ht="15.75" customHeight="1">
      <c r="A422" s="16"/>
      <c r="B422" s="16"/>
      <c r="C422" s="16"/>
      <c r="D422" s="16"/>
      <c r="E422" s="16"/>
      <c r="F422" s="16"/>
      <c r="G422" s="16"/>
      <c r="H422" s="16"/>
      <c r="I422" s="16"/>
    </row>
    <row r="423" ht="15.75" customHeight="1">
      <c r="A423" s="16"/>
      <c r="B423" s="16"/>
      <c r="C423" s="16"/>
      <c r="D423" s="16"/>
      <c r="E423" s="16"/>
      <c r="F423" s="16"/>
      <c r="G423" s="16"/>
      <c r="H423" s="16"/>
      <c r="I423" s="16"/>
    </row>
    <row r="424" ht="15.75" customHeight="1">
      <c r="A424" s="16"/>
      <c r="B424" s="16"/>
      <c r="C424" s="16"/>
      <c r="D424" s="16"/>
      <c r="E424" s="16"/>
      <c r="F424" s="16"/>
      <c r="G424" s="16"/>
      <c r="H424" s="16"/>
      <c r="I424" s="16"/>
    </row>
    <row r="425" ht="15.75" customHeight="1">
      <c r="A425" s="16"/>
      <c r="B425" s="16"/>
      <c r="C425" s="16"/>
      <c r="D425" s="16"/>
      <c r="E425" s="16"/>
      <c r="F425" s="16"/>
      <c r="G425" s="16"/>
      <c r="H425" s="16"/>
      <c r="I425" s="16"/>
    </row>
    <row r="4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</row>
    <row r="427" ht="15.75" customHeight="1">
      <c r="A427" s="16"/>
      <c r="B427" s="16"/>
      <c r="C427" s="16"/>
      <c r="D427" s="16"/>
      <c r="E427" s="16"/>
      <c r="F427" s="16"/>
      <c r="G427" s="16"/>
      <c r="H427" s="16"/>
      <c r="I427" s="16"/>
    </row>
    <row r="428" ht="15.75" customHeight="1">
      <c r="A428" s="16"/>
      <c r="B428" s="16"/>
      <c r="C428" s="16"/>
      <c r="D428" s="16"/>
      <c r="E428" s="16"/>
      <c r="F428" s="16"/>
      <c r="G428" s="16"/>
      <c r="H428" s="16"/>
      <c r="I428" s="16"/>
    </row>
    <row r="429" ht="15.75" customHeight="1">
      <c r="A429" s="16"/>
      <c r="B429" s="16"/>
      <c r="C429" s="16"/>
      <c r="D429" s="16"/>
      <c r="E429" s="16"/>
      <c r="F429" s="16"/>
      <c r="G429" s="16"/>
      <c r="H429" s="16"/>
      <c r="I429" s="16"/>
    </row>
    <row r="430" ht="15.75" customHeight="1">
      <c r="A430" s="16"/>
      <c r="B430" s="16"/>
      <c r="C430" s="16"/>
      <c r="D430" s="16"/>
      <c r="E430" s="16"/>
      <c r="F430" s="16"/>
      <c r="G430" s="16"/>
      <c r="H430" s="16"/>
      <c r="I430" s="16"/>
    </row>
    <row r="431" ht="15.75" customHeight="1">
      <c r="A431" s="16"/>
      <c r="B431" s="16"/>
      <c r="C431" s="16"/>
      <c r="D431" s="16"/>
      <c r="E431" s="16"/>
      <c r="F431" s="16"/>
      <c r="G431" s="16"/>
      <c r="H431" s="16"/>
      <c r="I431" s="16"/>
    </row>
    <row r="432" ht="15.75" customHeight="1">
      <c r="A432" s="16"/>
      <c r="B432" s="16"/>
      <c r="C432" s="16"/>
      <c r="D432" s="16"/>
      <c r="E432" s="16"/>
      <c r="F432" s="16"/>
      <c r="G432" s="16"/>
      <c r="H432" s="16"/>
      <c r="I432" s="16"/>
    </row>
    <row r="433" ht="15.75" customHeight="1">
      <c r="A433" s="16"/>
      <c r="B433" s="16"/>
      <c r="C433" s="16"/>
      <c r="D433" s="16"/>
      <c r="E433" s="16"/>
      <c r="F433" s="16"/>
      <c r="G433" s="16"/>
      <c r="H433" s="16"/>
      <c r="I433" s="16"/>
    </row>
    <row r="434" ht="15.75" customHeight="1">
      <c r="A434" s="16"/>
      <c r="B434" s="16"/>
      <c r="C434" s="16"/>
      <c r="D434" s="16"/>
      <c r="E434" s="16"/>
      <c r="F434" s="16"/>
      <c r="G434" s="16"/>
      <c r="H434" s="16"/>
      <c r="I434" s="16"/>
    </row>
    <row r="435" ht="15.75" customHeight="1">
      <c r="A435" s="16"/>
      <c r="B435" s="16"/>
      <c r="C435" s="16"/>
      <c r="D435" s="16"/>
      <c r="E435" s="16"/>
      <c r="F435" s="16"/>
      <c r="G435" s="16"/>
      <c r="H435" s="16"/>
      <c r="I435" s="16"/>
    </row>
    <row r="436" ht="15.75" customHeight="1">
      <c r="A436" s="16"/>
      <c r="B436" s="16"/>
      <c r="C436" s="16"/>
      <c r="D436" s="16"/>
      <c r="E436" s="16"/>
      <c r="F436" s="16"/>
      <c r="G436" s="16"/>
      <c r="H436" s="16"/>
      <c r="I436" s="16"/>
    </row>
    <row r="437" ht="15.75" customHeight="1">
      <c r="A437" s="16"/>
      <c r="B437" s="16"/>
      <c r="C437" s="16"/>
      <c r="D437" s="16"/>
      <c r="E437" s="16"/>
      <c r="F437" s="16"/>
      <c r="G437" s="16"/>
      <c r="H437" s="16"/>
      <c r="I437" s="16"/>
    </row>
    <row r="438" ht="15.75" customHeight="1">
      <c r="A438" s="16"/>
      <c r="B438" s="16"/>
      <c r="C438" s="16"/>
      <c r="D438" s="16"/>
      <c r="E438" s="16"/>
      <c r="F438" s="16"/>
      <c r="G438" s="16"/>
      <c r="H438" s="16"/>
      <c r="I438" s="16"/>
    </row>
    <row r="439" ht="15.75" customHeight="1">
      <c r="A439" s="16"/>
      <c r="B439" s="16"/>
      <c r="C439" s="16"/>
      <c r="D439" s="16"/>
      <c r="E439" s="16"/>
      <c r="F439" s="16"/>
      <c r="G439" s="16"/>
      <c r="H439" s="16"/>
      <c r="I439" s="16"/>
    </row>
    <row r="440" ht="15.75" customHeight="1">
      <c r="A440" s="16"/>
      <c r="B440" s="16"/>
      <c r="C440" s="16"/>
      <c r="D440" s="16"/>
      <c r="E440" s="16"/>
      <c r="F440" s="16"/>
      <c r="G440" s="16"/>
      <c r="H440" s="16"/>
      <c r="I440" s="16"/>
    </row>
    <row r="441" ht="15.75" customHeight="1">
      <c r="A441" s="16"/>
      <c r="B441" s="16"/>
      <c r="C441" s="16"/>
      <c r="D441" s="16"/>
      <c r="E441" s="16"/>
      <c r="F441" s="16"/>
      <c r="G441" s="16"/>
      <c r="H441" s="16"/>
      <c r="I441" s="16"/>
    </row>
    <row r="442" ht="15.75" customHeight="1">
      <c r="A442" s="16"/>
      <c r="B442" s="16"/>
      <c r="C442" s="16"/>
      <c r="D442" s="16"/>
      <c r="E442" s="16"/>
      <c r="F442" s="16"/>
      <c r="G442" s="16"/>
      <c r="H442" s="16"/>
      <c r="I442" s="16"/>
    </row>
    <row r="443" ht="15.75" customHeight="1">
      <c r="A443" s="16"/>
      <c r="B443" s="16"/>
      <c r="C443" s="16"/>
      <c r="D443" s="16"/>
      <c r="E443" s="16"/>
      <c r="F443" s="16"/>
      <c r="G443" s="16"/>
      <c r="H443" s="16"/>
      <c r="I443" s="16"/>
    </row>
    <row r="444" ht="15.75" customHeight="1">
      <c r="A444" s="16"/>
      <c r="B444" s="16"/>
      <c r="C444" s="16"/>
      <c r="D444" s="16"/>
      <c r="E444" s="16"/>
      <c r="F444" s="16"/>
      <c r="G444" s="16"/>
      <c r="H444" s="16"/>
      <c r="I444" s="16"/>
    </row>
    <row r="445" ht="15.75" customHeight="1">
      <c r="A445" s="16"/>
      <c r="B445" s="16"/>
      <c r="C445" s="16"/>
      <c r="D445" s="16"/>
      <c r="E445" s="16"/>
      <c r="F445" s="16"/>
      <c r="G445" s="16"/>
      <c r="H445" s="16"/>
      <c r="I445" s="16"/>
    </row>
    <row r="446" ht="15.75" customHeight="1">
      <c r="A446" s="16"/>
      <c r="B446" s="16"/>
      <c r="C446" s="16"/>
      <c r="D446" s="16"/>
      <c r="E446" s="16"/>
      <c r="F446" s="16"/>
      <c r="G446" s="16"/>
      <c r="H446" s="16"/>
      <c r="I446" s="16"/>
    </row>
    <row r="447" ht="15.75" customHeight="1">
      <c r="A447" s="16"/>
      <c r="B447" s="16"/>
      <c r="C447" s="16"/>
      <c r="D447" s="16"/>
      <c r="E447" s="16"/>
      <c r="F447" s="16"/>
      <c r="G447" s="16"/>
      <c r="H447" s="16"/>
      <c r="I447" s="16"/>
    </row>
    <row r="448" ht="15.75" customHeight="1">
      <c r="A448" s="16"/>
      <c r="B448" s="16"/>
      <c r="C448" s="16"/>
      <c r="D448" s="16"/>
      <c r="E448" s="16"/>
      <c r="F448" s="16"/>
      <c r="G448" s="16"/>
      <c r="H448" s="16"/>
      <c r="I448" s="16"/>
    </row>
    <row r="449" ht="15.75" customHeight="1">
      <c r="A449" s="16"/>
      <c r="B449" s="16"/>
      <c r="C449" s="16"/>
      <c r="D449" s="16"/>
      <c r="E449" s="16"/>
      <c r="F449" s="16"/>
      <c r="G449" s="16"/>
      <c r="H449" s="16"/>
      <c r="I449" s="16"/>
    </row>
    <row r="450" ht="15.75" customHeight="1">
      <c r="A450" s="16"/>
      <c r="B450" s="16"/>
      <c r="C450" s="16"/>
      <c r="D450" s="16"/>
      <c r="E450" s="16"/>
      <c r="F450" s="16"/>
      <c r="G450" s="16"/>
      <c r="H450" s="16"/>
      <c r="I450" s="16"/>
    </row>
    <row r="451" ht="15.75" customHeight="1">
      <c r="A451" s="16"/>
      <c r="B451" s="16"/>
      <c r="C451" s="16"/>
      <c r="D451" s="16"/>
      <c r="E451" s="16"/>
      <c r="F451" s="16"/>
      <c r="G451" s="16"/>
      <c r="H451" s="16"/>
      <c r="I451" s="16"/>
    </row>
    <row r="452" ht="15.75" customHeight="1">
      <c r="A452" s="16"/>
      <c r="B452" s="16"/>
      <c r="C452" s="16"/>
      <c r="D452" s="16"/>
      <c r="E452" s="16"/>
      <c r="F452" s="16"/>
      <c r="G452" s="16"/>
      <c r="H452" s="16"/>
      <c r="I452" s="16"/>
    </row>
    <row r="453" ht="15.75" customHeight="1">
      <c r="A453" s="16"/>
      <c r="B453" s="16"/>
      <c r="C453" s="16"/>
      <c r="D453" s="16"/>
      <c r="E453" s="16"/>
      <c r="F453" s="16"/>
      <c r="G453" s="16"/>
      <c r="H453" s="16"/>
      <c r="I453" s="16"/>
    </row>
    <row r="454" ht="15.75" customHeight="1">
      <c r="A454" s="16"/>
      <c r="B454" s="16"/>
      <c r="C454" s="16"/>
      <c r="D454" s="16"/>
      <c r="E454" s="16"/>
      <c r="F454" s="16"/>
      <c r="G454" s="16"/>
      <c r="H454" s="16"/>
      <c r="I454" s="16"/>
    </row>
    <row r="455" ht="15.75" customHeight="1">
      <c r="A455" s="16"/>
      <c r="B455" s="16"/>
      <c r="C455" s="16"/>
      <c r="D455" s="16"/>
      <c r="E455" s="16"/>
      <c r="F455" s="16"/>
      <c r="G455" s="16"/>
      <c r="H455" s="16"/>
      <c r="I455" s="16"/>
    </row>
    <row r="456" ht="15.75" customHeight="1">
      <c r="A456" s="16"/>
      <c r="B456" s="16"/>
      <c r="C456" s="16"/>
      <c r="D456" s="16"/>
      <c r="E456" s="16"/>
      <c r="F456" s="16"/>
      <c r="G456" s="16"/>
      <c r="H456" s="16"/>
      <c r="I456" s="16"/>
    </row>
    <row r="457" ht="15.75" customHeight="1">
      <c r="A457" s="16"/>
      <c r="B457" s="16"/>
      <c r="C457" s="16"/>
      <c r="D457" s="16"/>
      <c r="E457" s="16"/>
      <c r="F457" s="16"/>
      <c r="G457" s="16"/>
      <c r="H457" s="16"/>
      <c r="I457" s="16"/>
    </row>
    <row r="458" ht="15.75" customHeight="1">
      <c r="A458" s="16"/>
      <c r="B458" s="16"/>
      <c r="C458" s="16"/>
      <c r="D458" s="16"/>
      <c r="E458" s="16"/>
      <c r="F458" s="16"/>
      <c r="G458" s="16"/>
      <c r="H458" s="16"/>
      <c r="I458" s="16"/>
    </row>
    <row r="459" ht="15.75" customHeight="1">
      <c r="A459" s="16"/>
      <c r="B459" s="16"/>
      <c r="C459" s="16"/>
      <c r="D459" s="16"/>
      <c r="E459" s="16"/>
      <c r="F459" s="16"/>
      <c r="G459" s="16"/>
      <c r="H459" s="16"/>
      <c r="I459" s="16"/>
    </row>
    <row r="460" ht="15.75" customHeight="1">
      <c r="A460" s="16"/>
      <c r="B460" s="16"/>
      <c r="C460" s="16"/>
      <c r="D460" s="16"/>
      <c r="E460" s="16"/>
      <c r="F460" s="16"/>
      <c r="G460" s="16"/>
      <c r="H460" s="16"/>
      <c r="I460" s="16"/>
    </row>
    <row r="461" ht="15.75" customHeight="1">
      <c r="A461" s="16"/>
      <c r="B461" s="16"/>
      <c r="C461" s="16"/>
      <c r="D461" s="16"/>
      <c r="E461" s="16"/>
      <c r="F461" s="16"/>
      <c r="G461" s="16"/>
      <c r="H461" s="16"/>
      <c r="I461" s="16"/>
    </row>
    <row r="462" ht="15.75" customHeight="1">
      <c r="A462" s="16"/>
      <c r="B462" s="16"/>
      <c r="C462" s="16"/>
      <c r="D462" s="16"/>
      <c r="E462" s="16"/>
      <c r="F462" s="16"/>
      <c r="G462" s="16"/>
      <c r="H462" s="16"/>
      <c r="I462" s="16"/>
    </row>
    <row r="463" ht="15.75" customHeight="1">
      <c r="A463" s="16"/>
      <c r="B463" s="16"/>
      <c r="C463" s="16"/>
      <c r="D463" s="16"/>
      <c r="E463" s="16"/>
      <c r="F463" s="16"/>
      <c r="G463" s="16"/>
      <c r="H463" s="16"/>
      <c r="I463" s="16"/>
    </row>
    <row r="464" ht="15.75" customHeight="1">
      <c r="A464" s="16"/>
      <c r="B464" s="16"/>
      <c r="C464" s="16"/>
      <c r="D464" s="16"/>
      <c r="E464" s="16"/>
      <c r="F464" s="16"/>
      <c r="G464" s="16"/>
      <c r="H464" s="16"/>
      <c r="I464" s="16"/>
    </row>
    <row r="465" ht="15.75" customHeight="1">
      <c r="A465" s="16"/>
      <c r="B465" s="16"/>
      <c r="C465" s="16"/>
      <c r="D465" s="16"/>
      <c r="E465" s="16"/>
      <c r="F465" s="16"/>
      <c r="G465" s="16"/>
      <c r="H465" s="16"/>
      <c r="I465" s="16"/>
    </row>
    <row r="466" ht="15.75" customHeight="1">
      <c r="A466" s="16"/>
      <c r="B466" s="16"/>
      <c r="C466" s="16"/>
      <c r="D466" s="16"/>
      <c r="E466" s="16"/>
      <c r="F466" s="16"/>
      <c r="G466" s="16"/>
      <c r="H466" s="16"/>
      <c r="I466" s="16"/>
    </row>
    <row r="467" ht="15.75" customHeight="1">
      <c r="A467" s="16"/>
      <c r="B467" s="16"/>
      <c r="C467" s="16"/>
      <c r="D467" s="16"/>
      <c r="E467" s="16"/>
      <c r="F467" s="16"/>
      <c r="G467" s="16"/>
      <c r="H467" s="16"/>
      <c r="I467" s="16"/>
    </row>
    <row r="468" ht="15.75" customHeight="1">
      <c r="A468" s="16"/>
      <c r="B468" s="16"/>
      <c r="C468" s="16"/>
      <c r="D468" s="16"/>
      <c r="E468" s="16"/>
      <c r="F468" s="16"/>
      <c r="G468" s="16"/>
      <c r="H468" s="16"/>
      <c r="I468" s="16"/>
    </row>
    <row r="469" ht="15.75" customHeight="1">
      <c r="A469" s="16"/>
      <c r="B469" s="16"/>
      <c r="C469" s="16"/>
      <c r="D469" s="16"/>
      <c r="E469" s="16"/>
      <c r="F469" s="16"/>
      <c r="G469" s="16"/>
      <c r="H469" s="16"/>
      <c r="I469" s="16"/>
    </row>
    <row r="470" ht="15.75" customHeight="1">
      <c r="A470" s="16"/>
      <c r="B470" s="16"/>
      <c r="C470" s="16"/>
      <c r="D470" s="16"/>
      <c r="E470" s="16"/>
      <c r="F470" s="16"/>
      <c r="G470" s="16"/>
      <c r="H470" s="16"/>
      <c r="I470" s="16"/>
    </row>
    <row r="471" ht="15.75" customHeight="1">
      <c r="A471" s="16"/>
      <c r="B471" s="16"/>
      <c r="C471" s="16"/>
      <c r="D471" s="16"/>
      <c r="E471" s="16"/>
      <c r="F471" s="16"/>
      <c r="G471" s="16"/>
      <c r="H471" s="16"/>
      <c r="I471" s="16"/>
    </row>
    <row r="472" ht="15.75" customHeight="1">
      <c r="A472" s="16"/>
      <c r="B472" s="16"/>
      <c r="C472" s="16"/>
      <c r="D472" s="16"/>
      <c r="E472" s="16"/>
      <c r="F472" s="16"/>
      <c r="G472" s="16"/>
      <c r="H472" s="16"/>
      <c r="I472" s="16"/>
    </row>
    <row r="473" ht="15.75" customHeight="1">
      <c r="A473" s="16"/>
      <c r="B473" s="16"/>
      <c r="C473" s="16"/>
      <c r="D473" s="16"/>
      <c r="E473" s="16"/>
      <c r="F473" s="16"/>
      <c r="G473" s="16"/>
      <c r="H473" s="16"/>
      <c r="I473" s="16"/>
    </row>
    <row r="474" ht="15.75" customHeight="1">
      <c r="A474" s="16"/>
      <c r="B474" s="16"/>
      <c r="C474" s="16"/>
      <c r="D474" s="16"/>
      <c r="E474" s="16"/>
      <c r="F474" s="16"/>
      <c r="G474" s="16"/>
      <c r="H474" s="16"/>
      <c r="I474" s="16"/>
    </row>
    <row r="475" ht="15.75" customHeight="1">
      <c r="A475" s="16"/>
      <c r="B475" s="16"/>
      <c r="C475" s="16"/>
      <c r="D475" s="16"/>
      <c r="E475" s="16"/>
      <c r="F475" s="16"/>
      <c r="G475" s="16"/>
      <c r="H475" s="16"/>
      <c r="I475" s="16"/>
    </row>
    <row r="476" ht="15.75" customHeight="1">
      <c r="A476" s="16"/>
      <c r="B476" s="16"/>
      <c r="C476" s="16"/>
      <c r="D476" s="16"/>
      <c r="E476" s="16"/>
      <c r="F476" s="16"/>
      <c r="G476" s="16"/>
      <c r="H476" s="16"/>
      <c r="I476" s="16"/>
    </row>
    <row r="477" ht="15.75" customHeight="1">
      <c r="A477" s="16"/>
      <c r="B477" s="16"/>
      <c r="C477" s="16"/>
      <c r="D477" s="16"/>
      <c r="E477" s="16"/>
      <c r="F477" s="16"/>
      <c r="G477" s="16"/>
      <c r="H477" s="16"/>
      <c r="I477" s="16"/>
    </row>
    <row r="478" ht="15.75" customHeight="1">
      <c r="A478" s="16"/>
      <c r="B478" s="16"/>
      <c r="C478" s="16"/>
      <c r="D478" s="16"/>
      <c r="E478" s="16"/>
      <c r="F478" s="16"/>
      <c r="G478" s="16"/>
      <c r="H478" s="16"/>
      <c r="I478" s="16"/>
    </row>
    <row r="479" ht="15.75" customHeight="1">
      <c r="A479" s="16"/>
      <c r="B479" s="16"/>
      <c r="C479" s="16"/>
      <c r="D479" s="16"/>
      <c r="E479" s="16"/>
      <c r="F479" s="16"/>
      <c r="G479" s="16"/>
      <c r="H479" s="16"/>
      <c r="I479" s="16"/>
    </row>
    <row r="480" ht="15.75" customHeight="1">
      <c r="A480" s="16"/>
      <c r="B480" s="16"/>
      <c r="C480" s="16"/>
      <c r="D480" s="16"/>
      <c r="E480" s="16"/>
      <c r="F480" s="16"/>
      <c r="G480" s="16"/>
      <c r="H480" s="16"/>
      <c r="I480" s="16"/>
    </row>
    <row r="481" ht="15.75" customHeight="1">
      <c r="A481" s="16"/>
      <c r="B481" s="16"/>
      <c r="C481" s="16"/>
      <c r="D481" s="16"/>
      <c r="E481" s="16"/>
      <c r="F481" s="16"/>
      <c r="G481" s="16"/>
      <c r="H481" s="16"/>
      <c r="I481" s="16"/>
    </row>
    <row r="482" ht="15.75" customHeight="1">
      <c r="A482" s="16"/>
      <c r="B482" s="16"/>
      <c r="C482" s="16"/>
      <c r="D482" s="16"/>
      <c r="E482" s="16"/>
      <c r="F482" s="16"/>
      <c r="G482" s="16"/>
      <c r="H482" s="16"/>
      <c r="I482" s="16"/>
    </row>
    <row r="483" ht="15.75" customHeight="1">
      <c r="A483" s="16"/>
      <c r="B483" s="16"/>
      <c r="C483" s="16"/>
      <c r="D483" s="16"/>
      <c r="E483" s="16"/>
      <c r="F483" s="16"/>
      <c r="G483" s="16"/>
      <c r="H483" s="16"/>
      <c r="I483" s="16"/>
    </row>
    <row r="484" ht="15.75" customHeight="1">
      <c r="A484" s="16"/>
      <c r="B484" s="16"/>
      <c r="C484" s="16"/>
      <c r="D484" s="16"/>
      <c r="E484" s="16"/>
      <c r="F484" s="16"/>
      <c r="G484" s="16"/>
      <c r="H484" s="16"/>
      <c r="I484" s="16"/>
    </row>
    <row r="485" ht="15.75" customHeight="1">
      <c r="A485" s="16"/>
      <c r="B485" s="16"/>
      <c r="C485" s="16"/>
      <c r="D485" s="16"/>
      <c r="E485" s="16"/>
      <c r="F485" s="16"/>
      <c r="G485" s="16"/>
      <c r="H485" s="16"/>
      <c r="I485" s="16"/>
    </row>
    <row r="486" ht="15.75" customHeight="1">
      <c r="A486" s="16"/>
      <c r="B486" s="16"/>
      <c r="C486" s="16"/>
      <c r="D486" s="16"/>
      <c r="E486" s="16"/>
      <c r="F486" s="16"/>
      <c r="G486" s="16"/>
      <c r="H486" s="16"/>
      <c r="I486" s="16"/>
    </row>
    <row r="487" ht="15.75" customHeight="1">
      <c r="A487" s="16"/>
      <c r="B487" s="16"/>
      <c r="C487" s="16"/>
      <c r="D487" s="16"/>
      <c r="E487" s="16"/>
      <c r="F487" s="16"/>
      <c r="G487" s="16"/>
      <c r="H487" s="16"/>
      <c r="I487" s="16"/>
    </row>
    <row r="488" ht="15.75" customHeight="1">
      <c r="A488" s="16"/>
      <c r="B488" s="16"/>
      <c r="C488" s="16"/>
      <c r="D488" s="16"/>
      <c r="E488" s="16"/>
      <c r="F488" s="16"/>
      <c r="G488" s="16"/>
      <c r="H488" s="16"/>
      <c r="I488" s="16"/>
    </row>
    <row r="489" ht="15.75" customHeight="1">
      <c r="A489" s="16"/>
      <c r="B489" s="16"/>
      <c r="C489" s="16"/>
      <c r="D489" s="16"/>
      <c r="E489" s="16"/>
      <c r="F489" s="16"/>
      <c r="G489" s="16"/>
      <c r="H489" s="16"/>
      <c r="I489" s="16"/>
    </row>
    <row r="490" ht="15.75" customHeight="1">
      <c r="A490" s="16"/>
      <c r="B490" s="16"/>
      <c r="C490" s="16"/>
      <c r="D490" s="16"/>
      <c r="E490" s="16"/>
      <c r="F490" s="16"/>
      <c r="G490" s="16"/>
      <c r="H490" s="16"/>
      <c r="I490" s="16"/>
    </row>
    <row r="491" ht="15.75" customHeight="1">
      <c r="A491" s="16"/>
      <c r="B491" s="16"/>
      <c r="C491" s="16"/>
      <c r="D491" s="16"/>
      <c r="E491" s="16"/>
      <c r="F491" s="16"/>
      <c r="G491" s="16"/>
      <c r="H491" s="16"/>
      <c r="I491" s="16"/>
    </row>
    <row r="492" ht="15.75" customHeight="1">
      <c r="A492" s="16"/>
      <c r="B492" s="16"/>
      <c r="C492" s="16"/>
      <c r="D492" s="16"/>
      <c r="E492" s="16"/>
      <c r="F492" s="16"/>
      <c r="G492" s="16"/>
      <c r="H492" s="16"/>
      <c r="I492" s="16"/>
    </row>
    <row r="493" ht="15.75" customHeight="1">
      <c r="A493" s="16"/>
      <c r="B493" s="16"/>
      <c r="C493" s="16"/>
      <c r="D493" s="16"/>
      <c r="E493" s="16"/>
      <c r="F493" s="16"/>
      <c r="G493" s="16"/>
      <c r="H493" s="16"/>
      <c r="I493" s="16"/>
    </row>
    <row r="494" ht="15.75" customHeight="1">
      <c r="A494" s="16"/>
      <c r="B494" s="16"/>
      <c r="C494" s="16"/>
      <c r="D494" s="16"/>
      <c r="E494" s="16"/>
      <c r="F494" s="16"/>
      <c r="G494" s="16"/>
      <c r="H494" s="16"/>
      <c r="I494" s="16"/>
    </row>
    <row r="495" ht="15.75" customHeight="1">
      <c r="A495" s="16"/>
      <c r="B495" s="16"/>
      <c r="C495" s="16"/>
      <c r="D495" s="16"/>
      <c r="E495" s="16"/>
      <c r="F495" s="16"/>
      <c r="G495" s="16"/>
      <c r="H495" s="16"/>
      <c r="I495" s="16"/>
    </row>
    <row r="496" ht="15.75" customHeight="1">
      <c r="A496" s="16"/>
      <c r="B496" s="16"/>
      <c r="C496" s="16"/>
      <c r="D496" s="16"/>
      <c r="E496" s="16"/>
      <c r="F496" s="16"/>
      <c r="G496" s="16"/>
      <c r="H496" s="16"/>
      <c r="I496" s="16"/>
    </row>
    <row r="497" ht="15.75" customHeight="1">
      <c r="A497" s="16"/>
      <c r="B497" s="16"/>
      <c r="C497" s="16"/>
      <c r="D497" s="16"/>
      <c r="E497" s="16"/>
      <c r="F497" s="16"/>
      <c r="G497" s="16"/>
      <c r="H497" s="16"/>
      <c r="I497" s="16"/>
    </row>
    <row r="498" ht="15.75" customHeight="1">
      <c r="A498" s="16"/>
      <c r="B498" s="16"/>
      <c r="C498" s="16"/>
      <c r="D498" s="16"/>
      <c r="E498" s="16"/>
      <c r="F498" s="16"/>
      <c r="G498" s="16"/>
      <c r="H498" s="16"/>
      <c r="I498" s="16"/>
    </row>
    <row r="499" ht="15.75" customHeight="1">
      <c r="A499" s="16"/>
      <c r="B499" s="16"/>
      <c r="C499" s="16"/>
      <c r="D499" s="16"/>
      <c r="E499" s="16"/>
      <c r="F499" s="16"/>
      <c r="G499" s="16"/>
      <c r="H499" s="16"/>
      <c r="I499" s="16"/>
    </row>
    <row r="500" ht="15.75" customHeight="1">
      <c r="A500" s="16"/>
      <c r="B500" s="16"/>
      <c r="C500" s="16"/>
      <c r="D500" s="16"/>
      <c r="E500" s="16"/>
      <c r="F500" s="16"/>
      <c r="G500" s="16"/>
      <c r="H500" s="16"/>
      <c r="I500" s="16"/>
    </row>
    <row r="501" ht="15.75" customHeight="1">
      <c r="A501" s="16"/>
      <c r="B501" s="16"/>
      <c r="C501" s="16"/>
      <c r="D501" s="16"/>
      <c r="E501" s="16"/>
      <c r="F501" s="16"/>
      <c r="G501" s="16"/>
      <c r="H501" s="16"/>
      <c r="I501" s="16"/>
    </row>
    <row r="502" ht="15.75" customHeight="1">
      <c r="A502" s="16"/>
      <c r="B502" s="16"/>
      <c r="C502" s="16"/>
      <c r="D502" s="16"/>
      <c r="E502" s="16"/>
      <c r="F502" s="16"/>
      <c r="G502" s="16"/>
      <c r="H502" s="16"/>
      <c r="I502" s="16"/>
    </row>
    <row r="503" ht="15.75" customHeight="1">
      <c r="A503" s="16"/>
      <c r="B503" s="16"/>
      <c r="C503" s="16"/>
      <c r="D503" s="16"/>
      <c r="E503" s="16"/>
      <c r="F503" s="16"/>
      <c r="G503" s="16"/>
      <c r="H503" s="16"/>
      <c r="I503" s="16"/>
    </row>
    <row r="504" ht="15.75" customHeight="1">
      <c r="A504" s="16"/>
      <c r="B504" s="16"/>
      <c r="C504" s="16"/>
      <c r="D504" s="16"/>
      <c r="E504" s="16"/>
      <c r="F504" s="16"/>
      <c r="G504" s="16"/>
      <c r="H504" s="16"/>
      <c r="I504" s="16"/>
    </row>
    <row r="505" ht="15.75" customHeight="1">
      <c r="A505" s="16"/>
      <c r="B505" s="16"/>
      <c r="C505" s="16"/>
      <c r="D505" s="16"/>
      <c r="E505" s="16"/>
      <c r="F505" s="16"/>
      <c r="G505" s="16"/>
      <c r="H505" s="16"/>
      <c r="I505" s="16"/>
    </row>
    <row r="506" ht="15.75" customHeight="1">
      <c r="A506" s="16"/>
      <c r="B506" s="16"/>
      <c r="C506" s="16"/>
      <c r="D506" s="16"/>
      <c r="E506" s="16"/>
      <c r="F506" s="16"/>
      <c r="G506" s="16"/>
      <c r="H506" s="16"/>
      <c r="I506" s="16"/>
    </row>
    <row r="507" ht="15.75" customHeight="1">
      <c r="A507" s="16"/>
      <c r="B507" s="16"/>
      <c r="C507" s="16"/>
      <c r="D507" s="16"/>
      <c r="E507" s="16"/>
      <c r="F507" s="16"/>
      <c r="G507" s="16"/>
      <c r="H507" s="16"/>
      <c r="I507" s="16"/>
    </row>
    <row r="508" ht="15.75" customHeight="1">
      <c r="A508" s="16"/>
      <c r="B508" s="16"/>
      <c r="C508" s="16"/>
      <c r="D508" s="16"/>
      <c r="E508" s="16"/>
      <c r="F508" s="16"/>
      <c r="G508" s="16"/>
      <c r="H508" s="16"/>
      <c r="I508" s="16"/>
    </row>
    <row r="509" ht="15.75" customHeight="1">
      <c r="A509" s="16"/>
      <c r="B509" s="16"/>
      <c r="C509" s="16"/>
      <c r="D509" s="16"/>
      <c r="E509" s="16"/>
      <c r="F509" s="16"/>
      <c r="G509" s="16"/>
      <c r="H509" s="16"/>
      <c r="I509" s="16"/>
    </row>
    <row r="510" ht="15.75" customHeight="1">
      <c r="A510" s="16"/>
      <c r="B510" s="16"/>
      <c r="C510" s="16"/>
      <c r="D510" s="16"/>
      <c r="E510" s="16"/>
      <c r="F510" s="16"/>
      <c r="G510" s="16"/>
      <c r="H510" s="16"/>
      <c r="I510" s="16"/>
    </row>
    <row r="511" ht="15.75" customHeight="1">
      <c r="A511" s="16"/>
      <c r="B511" s="16"/>
      <c r="C511" s="16"/>
      <c r="D511" s="16"/>
      <c r="E511" s="16"/>
      <c r="F511" s="16"/>
      <c r="G511" s="16"/>
      <c r="H511" s="16"/>
      <c r="I511" s="16"/>
    </row>
    <row r="512" ht="15.75" customHeight="1">
      <c r="A512" s="16"/>
      <c r="B512" s="16"/>
      <c r="C512" s="16"/>
      <c r="D512" s="16"/>
      <c r="E512" s="16"/>
      <c r="F512" s="16"/>
      <c r="G512" s="16"/>
      <c r="H512" s="16"/>
      <c r="I512" s="16"/>
    </row>
    <row r="513" ht="15.75" customHeight="1">
      <c r="A513" s="16"/>
      <c r="B513" s="16"/>
      <c r="C513" s="16"/>
      <c r="D513" s="16"/>
      <c r="E513" s="16"/>
      <c r="F513" s="16"/>
      <c r="G513" s="16"/>
      <c r="H513" s="16"/>
      <c r="I513" s="16"/>
    </row>
    <row r="514" ht="15.75" customHeight="1">
      <c r="A514" s="16"/>
      <c r="B514" s="16"/>
      <c r="C514" s="16"/>
      <c r="D514" s="16"/>
      <c r="E514" s="16"/>
      <c r="F514" s="16"/>
      <c r="G514" s="16"/>
      <c r="H514" s="16"/>
      <c r="I514" s="16"/>
    </row>
    <row r="515" ht="15.75" customHeight="1">
      <c r="A515" s="16"/>
      <c r="B515" s="16"/>
      <c r="C515" s="16"/>
      <c r="D515" s="16"/>
      <c r="E515" s="16"/>
      <c r="F515" s="16"/>
      <c r="G515" s="16"/>
      <c r="H515" s="16"/>
      <c r="I515" s="16"/>
    </row>
    <row r="516" ht="15.75" customHeight="1">
      <c r="A516" s="16"/>
      <c r="B516" s="16"/>
      <c r="C516" s="16"/>
      <c r="D516" s="16"/>
      <c r="E516" s="16"/>
      <c r="F516" s="16"/>
      <c r="G516" s="16"/>
      <c r="H516" s="16"/>
      <c r="I516" s="16"/>
    </row>
    <row r="517" ht="15.75" customHeight="1">
      <c r="A517" s="16"/>
      <c r="B517" s="16"/>
      <c r="C517" s="16"/>
      <c r="D517" s="16"/>
      <c r="E517" s="16"/>
      <c r="F517" s="16"/>
      <c r="G517" s="16"/>
      <c r="H517" s="16"/>
      <c r="I517" s="16"/>
    </row>
    <row r="518" ht="15.75" customHeight="1">
      <c r="A518" s="16"/>
      <c r="B518" s="16"/>
      <c r="C518" s="16"/>
      <c r="D518" s="16"/>
      <c r="E518" s="16"/>
      <c r="F518" s="16"/>
      <c r="G518" s="16"/>
      <c r="H518" s="16"/>
      <c r="I518" s="16"/>
    </row>
    <row r="519" ht="15.75" customHeight="1">
      <c r="A519" s="16"/>
      <c r="B519" s="16"/>
      <c r="C519" s="16"/>
      <c r="D519" s="16"/>
      <c r="E519" s="16"/>
      <c r="F519" s="16"/>
      <c r="G519" s="16"/>
      <c r="H519" s="16"/>
      <c r="I519" s="16"/>
    </row>
    <row r="520" ht="15.75" customHeight="1">
      <c r="A520" s="16"/>
      <c r="B520" s="16"/>
      <c r="C520" s="16"/>
      <c r="D520" s="16"/>
      <c r="E520" s="16"/>
      <c r="F520" s="16"/>
      <c r="G520" s="16"/>
      <c r="H520" s="16"/>
      <c r="I520" s="16"/>
    </row>
    <row r="521" ht="15.75" customHeight="1">
      <c r="A521" s="16"/>
      <c r="B521" s="16"/>
      <c r="C521" s="16"/>
      <c r="D521" s="16"/>
      <c r="E521" s="16"/>
      <c r="F521" s="16"/>
      <c r="G521" s="16"/>
      <c r="H521" s="16"/>
      <c r="I521" s="16"/>
    </row>
    <row r="522" ht="15.75" customHeight="1">
      <c r="A522" s="16"/>
      <c r="B522" s="16"/>
      <c r="C522" s="16"/>
      <c r="D522" s="16"/>
      <c r="E522" s="16"/>
      <c r="F522" s="16"/>
      <c r="G522" s="16"/>
      <c r="H522" s="16"/>
      <c r="I522" s="16"/>
    </row>
    <row r="523" ht="15.75" customHeight="1">
      <c r="A523" s="16"/>
      <c r="B523" s="16"/>
      <c r="C523" s="16"/>
      <c r="D523" s="16"/>
      <c r="E523" s="16"/>
      <c r="F523" s="16"/>
      <c r="G523" s="16"/>
      <c r="H523" s="16"/>
      <c r="I523" s="16"/>
    </row>
    <row r="524" ht="15.75" customHeight="1">
      <c r="A524" s="16"/>
      <c r="B524" s="16"/>
      <c r="C524" s="16"/>
      <c r="D524" s="16"/>
      <c r="E524" s="16"/>
      <c r="F524" s="16"/>
      <c r="G524" s="16"/>
      <c r="H524" s="16"/>
      <c r="I524" s="16"/>
    </row>
    <row r="525" ht="15.75" customHeight="1">
      <c r="A525" s="16"/>
      <c r="B525" s="16"/>
      <c r="C525" s="16"/>
      <c r="D525" s="16"/>
      <c r="E525" s="16"/>
      <c r="F525" s="16"/>
      <c r="G525" s="16"/>
      <c r="H525" s="16"/>
      <c r="I525" s="16"/>
    </row>
    <row r="5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</row>
    <row r="527" ht="15.75" customHeight="1">
      <c r="A527" s="16"/>
      <c r="B527" s="16"/>
      <c r="C527" s="16"/>
      <c r="D527" s="16"/>
      <c r="E527" s="16"/>
      <c r="F527" s="16"/>
      <c r="G527" s="16"/>
      <c r="H527" s="16"/>
      <c r="I527" s="16"/>
    </row>
    <row r="528" ht="15.75" customHeight="1">
      <c r="A528" s="16"/>
      <c r="B528" s="16"/>
      <c r="C528" s="16"/>
      <c r="D528" s="16"/>
      <c r="E528" s="16"/>
      <c r="F528" s="16"/>
      <c r="G528" s="16"/>
      <c r="H528" s="16"/>
      <c r="I528" s="16"/>
    </row>
    <row r="529" ht="15.75" customHeight="1">
      <c r="A529" s="16"/>
      <c r="B529" s="16"/>
      <c r="C529" s="16"/>
      <c r="D529" s="16"/>
      <c r="E529" s="16"/>
      <c r="F529" s="16"/>
      <c r="G529" s="16"/>
      <c r="H529" s="16"/>
      <c r="I529" s="16"/>
    </row>
    <row r="530" ht="15.75" customHeight="1">
      <c r="A530" s="16"/>
      <c r="B530" s="16"/>
      <c r="C530" s="16"/>
      <c r="D530" s="16"/>
      <c r="E530" s="16"/>
      <c r="F530" s="16"/>
      <c r="G530" s="16"/>
      <c r="H530" s="16"/>
      <c r="I530" s="16"/>
    </row>
    <row r="531" ht="15.75" customHeight="1">
      <c r="A531" s="16"/>
      <c r="B531" s="16"/>
      <c r="C531" s="16"/>
      <c r="D531" s="16"/>
      <c r="E531" s="16"/>
      <c r="F531" s="16"/>
      <c r="G531" s="16"/>
      <c r="H531" s="16"/>
      <c r="I531" s="16"/>
    </row>
    <row r="532" ht="15.75" customHeight="1">
      <c r="A532" s="16"/>
      <c r="B532" s="16"/>
      <c r="C532" s="16"/>
      <c r="D532" s="16"/>
      <c r="E532" s="16"/>
      <c r="F532" s="16"/>
      <c r="G532" s="16"/>
      <c r="H532" s="16"/>
      <c r="I532" s="16"/>
    </row>
    <row r="533" ht="15.75" customHeight="1">
      <c r="A533" s="16"/>
      <c r="B533" s="16"/>
      <c r="C533" s="16"/>
      <c r="D533" s="16"/>
      <c r="E533" s="16"/>
      <c r="F533" s="16"/>
      <c r="G533" s="16"/>
      <c r="H533" s="16"/>
      <c r="I533" s="16"/>
    </row>
    <row r="534" ht="15.75" customHeight="1">
      <c r="A534" s="16"/>
      <c r="B534" s="16"/>
      <c r="C534" s="16"/>
      <c r="D534" s="16"/>
      <c r="E534" s="16"/>
      <c r="F534" s="16"/>
      <c r="G534" s="16"/>
      <c r="H534" s="16"/>
      <c r="I534" s="16"/>
    </row>
    <row r="535" ht="15.75" customHeight="1">
      <c r="A535" s="16"/>
      <c r="B535" s="16"/>
      <c r="C535" s="16"/>
      <c r="D535" s="16"/>
      <c r="E535" s="16"/>
      <c r="F535" s="16"/>
      <c r="G535" s="16"/>
      <c r="H535" s="16"/>
      <c r="I535" s="16"/>
    </row>
    <row r="536" ht="15.75" customHeight="1">
      <c r="A536" s="16"/>
      <c r="B536" s="16"/>
      <c r="C536" s="16"/>
      <c r="D536" s="16"/>
      <c r="E536" s="16"/>
      <c r="F536" s="16"/>
      <c r="G536" s="16"/>
      <c r="H536" s="16"/>
      <c r="I536" s="16"/>
    </row>
    <row r="537" ht="15.75" customHeight="1">
      <c r="A537" s="16"/>
      <c r="B537" s="16"/>
      <c r="C537" s="16"/>
      <c r="D537" s="16"/>
      <c r="E537" s="16"/>
      <c r="F537" s="16"/>
      <c r="G537" s="16"/>
      <c r="H537" s="16"/>
      <c r="I537" s="16"/>
    </row>
    <row r="538" ht="15.75" customHeight="1">
      <c r="A538" s="16"/>
      <c r="B538" s="16"/>
      <c r="C538" s="16"/>
      <c r="D538" s="16"/>
      <c r="E538" s="16"/>
      <c r="F538" s="16"/>
      <c r="G538" s="16"/>
      <c r="H538" s="16"/>
      <c r="I538" s="16"/>
    </row>
    <row r="539" ht="15.75" customHeight="1">
      <c r="A539" s="16"/>
      <c r="B539" s="16"/>
      <c r="C539" s="16"/>
      <c r="D539" s="16"/>
      <c r="E539" s="16"/>
      <c r="F539" s="16"/>
      <c r="G539" s="16"/>
      <c r="H539" s="16"/>
      <c r="I539" s="16"/>
    </row>
    <row r="540" ht="15.75" customHeight="1">
      <c r="A540" s="16"/>
      <c r="B540" s="16"/>
      <c r="C540" s="16"/>
      <c r="D540" s="16"/>
      <c r="E540" s="16"/>
      <c r="F540" s="16"/>
      <c r="G540" s="16"/>
      <c r="H540" s="16"/>
      <c r="I540" s="16"/>
    </row>
    <row r="541" ht="15.75" customHeight="1">
      <c r="A541" s="16"/>
      <c r="B541" s="16"/>
      <c r="C541" s="16"/>
      <c r="D541" s="16"/>
      <c r="E541" s="16"/>
      <c r="F541" s="16"/>
      <c r="G541" s="16"/>
      <c r="H541" s="16"/>
      <c r="I541" s="16"/>
    </row>
    <row r="542" ht="15.75" customHeight="1">
      <c r="A542" s="16"/>
      <c r="B542" s="16"/>
      <c r="C542" s="16"/>
      <c r="D542" s="16"/>
      <c r="E542" s="16"/>
      <c r="F542" s="16"/>
      <c r="G542" s="16"/>
      <c r="H542" s="16"/>
      <c r="I542" s="16"/>
    </row>
    <row r="543" ht="15.75" customHeight="1">
      <c r="A543" s="16"/>
      <c r="B543" s="16"/>
      <c r="C543" s="16"/>
      <c r="D543" s="16"/>
      <c r="E543" s="16"/>
      <c r="F543" s="16"/>
      <c r="G543" s="16"/>
      <c r="H543" s="16"/>
      <c r="I543" s="16"/>
    </row>
    <row r="544" ht="15.75" customHeight="1">
      <c r="A544" s="16"/>
      <c r="B544" s="16"/>
      <c r="C544" s="16"/>
      <c r="D544" s="16"/>
      <c r="E544" s="16"/>
      <c r="F544" s="16"/>
      <c r="G544" s="16"/>
      <c r="H544" s="16"/>
      <c r="I544" s="16"/>
    </row>
    <row r="545" ht="15.75" customHeight="1">
      <c r="A545" s="16"/>
      <c r="B545" s="16"/>
      <c r="C545" s="16"/>
      <c r="D545" s="16"/>
      <c r="E545" s="16"/>
      <c r="F545" s="16"/>
      <c r="G545" s="16"/>
      <c r="H545" s="16"/>
      <c r="I545" s="16"/>
    </row>
    <row r="546" ht="15.75" customHeight="1">
      <c r="A546" s="16"/>
      <c r="B546" s="16"/>
      <c r="C546" s="16"/>
      <c r="D546" s="16"/>
      <c r="E546" s="16"/>
      <c r="F546" s="16"/>
      <c r="G546" s="16"/>
      <c r="H546" s="16"/>
      <c r="I546" s="16"/>
    </row>
    <row r="547" ht="15.75" customHeight="1">
      <c r="A547" s="16"/>
      <c r="B547" s="16"/>
      <c r="C547" s="16"/>
      <c r="D547" s="16"/>
      <c r="E547" s="16"/>
      <c r="F547" s="16"/>
      <c r="G547" s="16"/>
      <c r="H547" s="16"/>
      <c r="I547" s="16"/>
    </row>
    <row r="548" ht="15.75" customHeight="1">
      <c r="A548" s="16"/>
      <c r="B548" s="16"/>
      <c r="C548" s="16"/>
      <c r="D548" s="16"/>
      <c r="E548" s="16"/>
      <c r="F548" s="16"/>
      <c r="G548" s="16"/>
      <c r="H548" s="16"/>
      <c r="I548" s="16"/>
    </row>
    <row r="549" ht="15.75" customHeight="1">
      <c r="A549" s="16"/>
      <c r="B549" s="16"/>
      <c r="C549" s="16"/>
      <c r="D549" s="16"/>
      <c r="E549" s="16"/>
      <c r="F549" s="16"/>
      <c r="G549" s="16"/>
      <c r="H549" s="16"/>
      <c r="I549" s="16"/>
    </row>
    <row r="550" ht="15.75" customHeight="1">
      <c r="A550" s="16"/>
      <c r="B550" s="16"/>
      <c r="C550" s="16"/>
      <c r="D550" s="16"/>
      <c r="E550" s="16"/>
      <c r="F550" s="16"/>
      <c r="G550" s="16"/>
      <c r="H550" s="16"/>
      <c r="I550" s="16"/>
    </row>
    <row r="551" ht="15.75" customHeight="1">
      <c r="A551" s="16"/>
      <c r="B551" s="16"/>
      <c r="C551" s="16"/>
      <c r="D551" s="16"/>
      <c r="E551" s="16"/>
      <c r="F551" s="16"/>
      <c r="G551" s="16"/>
      <c r="H551" s="16"/>
      <c r="I551" s="16"/>
    </row>
    <row r="552" ht="15.75" customHeight="1">
      <c r="A552" s="16"/>
      <c r="B552" s="16"/>
      <c r="C552" s="16"/>
      <c r="D552" s="16"/>
      <c r="E552" s="16"/>
      <c r="F552" s="16"/>
      <c r="G552" s="16"/>
      <c r="H552" s="16"/>
      <c r="I552" s="16"/>
    </row>
    <row r="553" ht="15.75" customHeight="1">
      <c r="A553" s="16"/>
      <c r="B553" s="16"/>
      <c r="C553" s="16"/>
      <c r="D553" s="16"/>
      <c r="E553" s="16"/>
      <c r="F553" s="16"/>
      <c r="G553" s="16"/>
      <c r="H553" s="16"/>
      <c r="I553" s="16"/>
    </row>
    <row r="554" ht="15.75" customHeight="1">
      <c r="A554" s="16"/>
      <c r="B554" s="16"/>
      <c r="C554" s="16"/>
      <c r="D554" s="16"/>
      <c r="E554" s="16"/>
      <c r="F554" s="16"/>
      <c r="G554" s="16"/>
      <c r="H554" s="16"/>
      <c r="I554" s="16"/>
    </row>
    <row r="555" ht="15.75" customHeight="1">
      <c r="A555" s="16"/>
      <c r="B555" s="16"/>
      <c r="C555" s="16"/>
      <c r="D555" s="16"/>
      <c r="E555" s="16"/>
      <c r="F555" s="16"/>
      <c r="G555" s="16"/>
      <c r="H555" s="16"/>
      <c r="I555" s="16"/>
    </row>
    <row r="556" ht="15.75" customHeight="1">
      <c r="A556" s="16"/>
      <c r="B556" s="16"/>
      <c r="C556" s="16"/>
      <c r="D556" s="16"/>
      <c r="E556" s="16"/>
      <c r="F556" s="16"/>
      <c r="G556" s="16"/>
      <c r="H556" s="16"/>
      <c r="I556" s="16"/>
    </row>
    <row r="557" ht="15.75" customHeight="1">
      <c r="A557" s="16"/>
      <c r="B557" s="16"/>
      <c r="C557" s="16"/>
      <c r="D557" s="16"/>
      <c r="E557" s="16"/>
      <c r="F557" s="16"/>
      <c r="G557" s="16"/>
      <c r="H557" s="16"/>
      <c r="I557" s="16"/>
    </row>
    <row r="558" ht="15.75" customHeight="1">
      <c r="A558" s="16"/>
      <c r="B558" s="16"/>
      <c r="C558" s="16"/>
      <c r="D558" s="16"/>
      <c r="E558" s="16"/>
      <c r="F558" s="16"/>
      <c r="G558" s="16"/>
      <c r="H558" s="16"/>
      <c r="I558" s="16"/>
    </row>
    <row r="559" ht="15.75" customHeight="1">
      <c r="A559" s="16"/>
      <c r="B559" s="16"/>
      <c r="C559" s="16"/>
      <c r="D559" s="16"/>
      <c r="E559" s="16"/>
      <c r="F559" s="16"/>
      <c r="G559" s="16"/>
      <c r="H559" s="16"/>
      <c r="I559" s="16"/>
    </row>
    <row r="560" ht="15.75" customHeight="1">
      <c r="A560" s="16"/>
      <c r="B560" s="16"/>
      <c r="C560" s="16"/>
      <c r="D560" s="16"/>
      <c r="E560" s="16"/>
      <c r="F560" s="16"/>
      <c r="G560" s="16"/>
      <c r="H560" s="16"/>
      <c r="I560" s="16"/>
    </row>
    <row r="561" ht="15.75" customHeight="1">
      <c r="A561" s="16"/>
      <c r="B561" s="16"/>
      <c r="C561" s="16"/>
      <c r="D561" s="16"/>
      <c r="E561" s="16"/>
      <c r="F561" s="16"/>
      <c r="G561" s="16"/>
      <c r="H561" s="16"/>
      <c r="I561" s="16"/>
    </row>
    <row r="562" ht="15.75" customHeight="1">
      <c r="A562" s="16"/>
      <c r="B562" s="16"/>
      <c r="C562" s="16"/>
      <c r="D562" s="16"/>
      <c r="E562" s="16"/>
      <c r="F562" s="16"/>
      <c r="G562" s="16"/>
      <c r="H562" s="16"/>
      <c r="I562" s="16"/>
    </row>
    <row r="563" ht="15.75" customHeight="1">
      <c r="A563" s="16"/>
      <c r="B563" s="16"/>
      <c r="C563" s="16"/>
      <c r="D563" s="16"/>
      <c r="E563" s="16"/>
      <c r="F563" s="16"/>
      <c r="G563" s="16"/>
      <c r="H563" s="16"/>
      <c r="I563" s="16"/>
    </row>
    <row r="564" ht="15.75" customHeight="1">
      <c r="A564" s="16"/>
      <c r="B564" s="16"/>
      <c r="C564" s="16"/>
      <c r="D564" s="16"/>
      <c r="E564" s="16"/>
      <c r="F564" s="16"/>
      <c r="G564" s="16"/>
      <c r="H564" s="16"/>
      <c r="I564" s="16"/>
    </row>
    <row r="565" ht="15.75" customHeight="1">
      <c r="A565" s="16"/>
      <c r="B565" s="16"/>
      <c r="C565" s="16"/>
      <c r="D565" s="16"/>
      <c r="E565" s="16"/>
      <c r="F565" s="16"/>
      <c r="G565" s="16"/>
      <c r="H565" s="16"/>
      <c r="I565" s="16"/>
    </row>
    <row r="566" ht="15.75" customHeight="1">
      <c r="A566" s="16"/>
      <c r="B566" s="16"/>
      <c r="C566" s="16"/>
      <c r="D566" s="16"/>
      <c r="E566" s="16"/>
      <c r="F566" s="16"/>
      <c r="G566" s="16"/>
      <c r="H566" s="16"/>
      <c r="I566" s="16"/>
    </row>
    <row r="567" ht="15.75" customHeight="1">
      <c r="A567" s="16"/>
      <c r="B567" s="16"/>
      <c r="C567" s="16"/>
      <c r="D567" s="16"/>
      <c r="E567" s="16"/>
      <c r="F567" s="16"/>
      <c r="G567" s="16"/>
      <c r="H567" s="16"/>
      <c r="I567" s="16"/>
    </row>
    <row r="568" ht="15.75" customHeight="1">
      <c r="A568" s="16"/>
      <c r="B568" s="16"/>
      <c r="C568" s="16"/>
      <c r="D568" s="16"/>
      <c r="E568" s="16"/>
      <c r="F568" s="16"/>
      <c r="G568" s="16"/>
      <c r="H568" s="16"/>
      <c r="I568" s="16"/>
    </row>
    <row r="569" ht="15.75" customHeight="1">
      <c r="A569" s="16"/>
      <c r="B569" s="16"/>
      <c r="C569" s="16"/>
      <c r="D569" s="16"/>
      <c r="E569" s="16"/>
      <c r="F569" s="16"/>
      <c r="G569" s="16"/>
      <c r="H569" s="16"/>
      <c r="I569" s="16"/>
    </row>
    <row r="570" ht="15.75" customHeight="1">
      <c r="A570" s="16"/>
      <c r="B570" s="16"/>
      <c r="C570" s="16"/>
      <c r="D570" s="16"/>
      <c r="E570" s="16"/>
      <c r="F570" s="16"/>
      <c r="G570" s="16"/>
      <c r="H570" s="16"/>
      <c r="I570" s="16"/>
    </row>
    <row r="571" ht="15.75" customHeight="1">
      <c r="A571" s="16"/>
      <c r="B571" s="16"/>
      <c r="C571" s="16"/>
      <c r="D571" s="16"/>
      <c r="E571" s="16"/>
      <c r="F571" s="16"/>
      <c r="G571" s="16"/>
      <c r="H571" s="16"/>
      <c r="I571" s="16"/>
    </row>
    <row r="572" ht="15.75" customHeight="1">
      <c r="A572" s="16"/>
      <c r="B572" s="16"/>
      <c r="C572" s="16"/>
      <c r="D572" s="16"/>
      <c r="E572" s="16"/>
      <c r="F572" s="16"/>
      <c r="G572" s="16"/>
      <c r="H572" s="16"/>
      <c r="I572" s="16"/>
    </row>
    <row r="573" ht="15.75" customHeight="1">
      <c r="A573" s="16"/>
      <c r="B573" s="16"/>
      <c r="C573" s="16"/>
      <c r="D573" s="16"/>
      <c r="E573" s="16"/>
      <c r="F573" s="16"/>
      <c r="G573" s="16"/>
      <c r="H573" s="16"/>
      <c r="I573" s="16"/>
    </row>
    <row r="574" ht="15.75" customHeight="1">
      <c r="A574" s="16"/>
      <c r="B574" s="16"/>
      <c r="C574" s="16"/>
      <c r="D574" s="16"/>
      <c r="E574" s="16"/>
      <c r="F574" s="16"/>
      <c r="G574" s="16"/>
      <c r="H574" s="16"/>
      <c r="I574" s="16"/>
    </row>
    <row r="575" ht="15.75" customHeight="1">
      <c r="A575" s="16"/>
      <c r="B575" s="16"/>
      <c r="C575" s="16"/>
      <c r="D575" s="16"/>
      <c r="E575" s="16"/>
      <c r="F575" s="16"/>
      <c r="G575" s="16"/>
      <c r="H575" s="16"/>
      <c r="I575" s="16"/>
    </row>
    <row r="576" ht="15.75" customHeight="1">
      <c r="A576" s="16"/>
      <c r="B576" s="16"/>
      <c r="C576" s="16"/>
      <c r="D576" s="16"/>
      <c r="E576" s="16"/>
      <c r="F576" s="16"/>
      <c r="G576" s="16"/>
      <c r="H576" s="16"/>
      <c r="I576" s="16"/>
    </row>
    <row r="577" ht="15.75" customHeight="1">
      <c r="A577" s="16"/>
      <c r="B577" s="16"/>
      <c r="C577" s="16"/>
      <c r="D577" s="16"/>
      <c r="E577" s="16"/>
      <c r="F577" s="16"/>
      <c r="G577" s="16"/>
      <c r="H577" s="16"/>
      <c r="I577" s="16"/>
    </row>
    <row r="578" ht="15.75" customHeight="1">
      <c r="A578" s="16"/>
      <c r="B578" s="16"/>
      <c r="C578" s="16"/>
      <c r="D578" s="16"/>
      <c r="E578" s="16"/>
      <c r="F578" s="16"/>
      <c r="G578" s="16"/>
      <c r="H578" s="16"/>
      <c r="I578" s="16"/>
    </row>
    <row r="579" ht="15.75" customHeight="1">
      <c r="A579" s="16"/>
      <c r="B579" s="16"/>
      <c r="C579" s="16"/>
      <c r="D579" s="16"/>
      <c r="E579" s="16"/>
      <c r="F579" s="16"/>
      <c r="G579" s="16"/>
      <c r="H579" s="16"/>
      <c r="I579" s="16"/>
    </row>
    <row r="580" ht="15.75" customHeight="1">
      <c r="A580" s="16"/>
      <c r="B580" s="16"/>
      <c r="C580" s="16"/>
      <c r="D580" s="16"/>
      <c r="E580" s="16"/>
      <c r="F580" s="16"/>
      <c r="G580" s="16"/>
      <c r="H580" s="16"/>
      <c r="I580" s="16"/>
    </row>
    <row r="581" ht="15.75" customHeight="1">
      <c r="A581" s="16"/>
      <c r="B581" s="16"/>
      <c r="C581" s="16"/>
      <c r="D581" s="16"/>
      <c r="E581" s="16"/>
      <c r="F581" s="16"/>
      <c r="G581" s="16"/>
      <c r="H581" s="16"/>
      <c r="I581" s="16"/>
    </row>
    <row r="582" ht="15.75" customHeight="1">
      <c r="A582" s="16"/>
      <c r="B582" s="16"/>
      <c r="C582" s="16"/>
      <c r="D582" s="16"/>
      <c r="E582" s="16"/>
      <c r="F582" s="16"/>
      <c r="G582" s="16"/>
      <c r="H582" s="16"/>
      <c r="I582" s="16"/>
    </row>
    <row r="583" ht="15.75" customHeight="1">
      <c r="A583" s="16"/>
      <c r="B583" s="16"/>
      <c r="C583" s="16"/>
      <c r="D583" s="16"/>
      <c r="E583" s="16"/>
      <c r="F583" s="16"/>
      <c r="G583" s="16"/>
      <c r="H583" s="16"/>
      <c r="I583" s="16"/>
    </row>
    <row r="584" ht="15.75" customHeight="1">
      <c r="A584" s="16"/>
      <c r="B584" s="16"/>
      <c r="C584" s="16"/>
      <c r="D584" s="16"/>
      <c r="E584" s="16"/>
      <c r="F584" s="16"/>
      <c r="G584" s="16"/>
      <c r="H584" s="16"/>
      <c r="I584" s="16"/>
    </row>
    <row r="585" ht="15.75" customHeight="1">
      <c r="A585" s="16"/>
      <c r="B585" s="16"/>
      <c r="C585" s="16"/>
      <c r="D585" s="16"/>
      <c r="E585" s="16"/>
      <c r="F585" s="16"/>
      <c r="G585" s="16"/>
      <c r="H585" s="16"/>
      <c r="I585" s="16"/>
    </row>
    <row r="586" ht="15.75" customHeight="1">
      <c r="A586" s="16"/>
      <c r="B586" s="16"/>
      <c r="C586" s="16"/>
      <c r="D586" s="16"/>
      <c r="E586" s="16"/>
      <c r="F586" s="16"/>
      <c r="G586" s="16"/>
      <c r="H586" s="16"/>
      <c r="I586" s="16"/>
    </row>
    <row r="587" ht="15.75" customHeight="1">
      <c r="A587" s="16"/>
      <c r="B587" s="16"/>
      <c r="C587" s="16"/>
      <c r="D587" s="16"/>
      <c r="E587" s="16"/>
      <c r="F587" s="16"/>
      <c r="G587" s="16"/>
      <c r="H587" s="16"/>
      <c r="I587" s="16"/>
    </row>
    <row r="588" ht="15.75" customHeight="1">
      <c r="A588" s="16"/>
      <c r="B588" s="16"/>
      <c r="C588" s="16"/>
      <c r="D588" s="16"/>
      <c r="E588" s="16"/>
      <c r="F588" s="16"/>
      <c r="G588" s="16"/>
      <c r="H588" s="16"/>
      <c r="I588" s="16"/>
    </row>
    <row r="589" ht="15.75" customHeight="1">
      <c r="A589" s="16"/>
      <c r="B589" s="16"/>
      <c r="C589" s="16"/>
      <c r="D589" s="16"/>
      <c r="E589" s="16"/>
      <c r="F589" s="16"/>
      <c r="G589" s="16"/>
      <c r="H589" s="16"/>
      <c r="I589" s="16"/>
    </row>
    <row r="590" ht="15.75" customHeight="1">
      <c r="A590" s="16"/>
      <c r="B590" s="16"/>
      <c r="C590" s="16"/>
      <c r="D590" s="16"/>
      <c r="E590" s="16"/>
      <c r="F590" s="16"/>
      <c r="G590" s="16"/>
      <c r="H590" s="16"/>
      <c r="I590" s="16"/>
    </row>
    <row r="591" ht="15.75" customHeight="1">
      <c r="A591" s="16"/>
      <c r="B591" s="16"/>
      <c r="C591" s="16"/>
      <c r="D591" s="16"/>
      <c r="E591" s="16"/>
      <c r="F591" s="16"/>
      <c r="G591" s="16"/>
      <c r="H591" s="16"/>
      <c r="I591" s="16"/>
    </row>
    <row r="592" ht="15.75" customHeight="1">
      <c r="A592" s="16"/>
      <c r="B592" s="16"/>
      <c r="C592" s="16"/>
      <c r="D592" s="16"/>
      <c r="E592" s="16"/>
      <c r="F592" s="16"/>
      <c r="G592" s="16"/>
      <c r="H592" s="16"/>
      <c r="I592" s="16"/>
    </row>
    <row r="593" ht="15.75" customHeight="1">
      <c r="A593" s="16"/>
      <c r="B593" s="16"/>
      <c r="C593" s="16"/>
      <c r="D593" s="16"/>
      <c r="E593" s="16"/>
      <c r="F593" s="16"/>
      <c r="G593" s="16"/>
      <c r="H593" s="16"/>
      <c r="I593" s="16"/>
    </row>
    <row r="594" ht="15.75" customHeight="1">
      <c r="A594" s="16"/>
      <c r="B594" s="16"/>
      <c r="C594" s="16"/>
      <c r="D594" s="16"/>
      <c r="E594" s="16"/>
      <c r="F594" s="16"/>
      <c r="G594" s="16"/>
      <c r="H594" s="16"/>
      <c r="I594" s="16"/>
    </row>
    <row r="595" ht="15.75" customHeight="1">
      <c r="A595" s="16"/>
      <c r="B595" s="16"/>
      <c r="C595" s="16"/>
      <c r="D595" s="16"/>
      <c r="E595" s="16"/>
      <c r="F595" s="16"/>
      <c r="G595" s="16"/>
      <c r="H595" s="16"/>
      <c r="I595" s="16"/>
    </row>
    <row r="596" ht="15.75" customHeight="1">
      <c r="A596" s="16"/>
      <c r="B596" s="16"/>
      <c r="C596" s="16"/>
      <c r="D596" s="16"/>
      <c r="E596" s="16"/>
      <c r="F596" s="16"/>
      <c r="G596" s="16"/>
      <c r="H596" s="16"/>
      <c r="I596" s="16"/>
    </row>
    <row r="597" ht="15.75" customHeight="1">
      <c r="A597" s="16"/>
      <c r="B597" s="16"/>
      <c r="C597" s="16"/>
      <c r="D597" s="16"/>
      <c r="E597" s="16"/>
      <c r="F597" s="16"/>
      <c r="G597" s="16"/>
      <c r="H597" s="16"/>
      <c r="I597" s="16"/>
    </row>
    <row r="598" ht="15.75" customHeight="1">
      <c r="A598" s="16"/>
      <c r="B598" s="16"/>
      <c r="C598" s="16"/>
      <c r="D598" s="16"/>
      <c r="E598" s="16"/>
      <c r="F598" s="16"/>
      <c r="G598" s="16"/>
      <c r="H598" s="16"/>
      <c r="I598" s="16"/>
    </row>
    <row r="599" ht="15.75" customHeight="1">
      <c r="A599" s="16"/>
      <c r="B599" s="16"/>
      <c r="C599" s="16"/>
      <c r="D599" s="16"/>
      <c r="E599" s="16"/>
      <c r="F599" s="16"/>
      <c r="G599" s="16"/>
      <c r="H599" s="16"/>
      <c r="I599" s="16"/>
    </row>
    <row r="600" ht="15.75" customHeight="1">
      <c r="A600" s="16"/>
      <c r="B600" s="16"/>
      <c r="C600" s="16"/>
      <c r="D600" s="16"/>
      <c r="E600" s="16"/>
      <c r="F600" s="16"/>
      <c r="G600" s="16"/>
      <c r="H600" s="16"/>
      <c r="I600" s="16"/>
    </row>
    <row r="601" ht="15.75" customHeight="1">
      <c r="A601" s="16"/>
      <c r="B601" s="16"/>
      <c r="C601" s="16"/>
      <c r="D601" s="16"/>
      <c r="E601" s="16"/>
      <c r="F601" s="16"/>
      <c r="G601" s="16"/>
      <c r="H601" s="16"/>
      <c r="I601" s="16"/>
    </row>
    <row r="602" ht="15.75" customHeight="1">
      <c r="A602" s="16"/>
      <c r="B602" s="16"/>
      <c r="C602" s="16"/>
      <c r="D602" s="16"/>
      <c r="E602" s="16"/>
      <c r="F602" s="16"/>
      <c r="G602" s="16"/>
      <c r="H602" s="16"/>
      <c r="I602" s="16"/>
    </row>
    <row r="603" ht="15.75" customHeight="1">
      <c r="A603" s="16"/>
      <c r="B603" s="16"/>
      <c r="C603" s="16"/>
      <c r="D603" s="16"/>
      <c r="E603" s="16"/>
      <c r="F603" s="16"/>
      <c r="G603" s="16"/>
      <c r="H603" s="16"/>
      <c r="I603" s="16"/>
    </row>
    <row r="604" ht="15.75" customHeight="1">
      <c r="A604" s="16"/>
      <c r="B604" s="16"/>
      <c r="C604" s="16"/>
      <c r="D604" s="16"/>
      <c r="E604" s="16"/>
      <c r="F604" s="16"/>
      <c r="G604" s="16"/>
      <c r="H604" s="16"/>
      <c r="I604" s="16"/>
    </row>
    <row r="605" ht="15.75" customHeight="1">
      <c r="A605" s="16"/>
      <c r="B605" s="16"/>
      <c r="C605" s="16"/>
      <c r="D605" s="16"/>
      <c r="E605" s="16"/>
      <c r="F605" s="16"/>
      <c r="G605" s="16"/>
      <c r="H605" s="16"/>
      <c r="I605" s="16"/>
    </row>
    <row r="606" ht="15.75" customHeight="1">
      <c r="A606" s="16"/>
      <c r="B606" s="16"/>
      <c r="C606" s="16"/>
      <c r="D606" s="16"/>
      <c r="E606" s="16"/>
      <c r="F606" s="16"/>
      <c r="G606" s="16"/>
      <c r="H606" s="16"/>
      <c r="I606" s="16"/>
    </row>
    <row r="607" ht="15.75" customHeight="1">
      <c r="A607" s="16"/>
      <c r="B607" s="16"/>
      <c r="C607" s="16"/>
      <c r="D607" s="16"/>
      <c r="E607" s="16"/>
      <c r="F607" s="16"/>
      <c r="G607" s="16"/>
      <c r="H607" s="16"/>
      <c r="I607" s="16"/>
    </row>
    <row r="608" ht="15.75" customHeight="1">
      <c r="A608" s="16"/>
      <c r="B608" s="16"/>
      <c r="C608" s="16"/>
      <c r="D608" s="16"/>
      <c r="E608" s="16"/>
      <c r="F608" s="16"/>
      <c r="G608" s="16"/>
      <c r="H608" s="16"/>
      <c r="I608" s="16"/>
    </row>
    <row r="609" ht="15.75" customHeight="1">
      <c r="A609" s="16"/>
      <c r="B609" s="16"/>
      <c r="C609" s="16"/>
      <c r="D609" s="16"/>
      <c r="E609" s="16"/>
      <c r="F609" s="16"/>
      <c r="G609" s="16"/>
      <c r="H609" s="16"/>
      <c r="I609" s="16"/>
    </row>
    <row r="610" ht="15.75" customHeight="1">
      <c r="A610" s="16"/>
      <c r="B610" s="16"/>
      <c r="C610" s="16"/>
      <c r="D610" s="16"/>
      <c r="E610" s="16"/>
      <c r="F610" s="16"/>
      <c r="G610" s="16"/>
      <c r="H610" s="16"/>
      <c r="I610" s="16"/>
    </row>
    <row r="611" ht="15.75" customHeight="1">
      <c r="A611" s="16"/>
      <c r="B611" s="16"/>
      <c r="C611" s="16"/>
      <c r="D611" s="16"/>
      <c r="E611" s="16"/>
      <c r="F611" s="16"/>
      <c r="G611" s="16"/>
      <c r="H611" s="16"/>
      <c r="I611" s="16"/>
    </row>
    <row r="612" ht="15.75" customHeight="1">
      <c r="A612" s="16"/>
      <c r="B612" s="16"/>
      <c r="C612" s="16"/>
      <c r="D612" s="16"/>
      <c r="E612" s="16"/>
      <c r="F612" s="16"/>
      <c r="G612" s="16"/>
      <c r="H612" s="16"/>
      <c r="I612" s="16"/>
    </row>
    <row r="613" ht="15.75" customHeight="1">
      <c r="A613" s="16"/>
      <c r="B613" s="16"/>
      <c r="C613" s="16"/>
      <c r="D613" s="16"/>
      <c r="E613" s="16"/>
      <c r="F613" s="16"/>
      <c r="G613" s="16"/>
      <c r="H613" s="16"/>
      <c r="I613" s="16"/>
    </row>
    <row r="614" ht="15.75" customHeight="1">
      <c r="A614" s="16"/>
      <c r="B614" s="16"/>
      <c r="C614" s="16"/>
      <c r="D614" s="16"/>
      <c r="E614" s="16"/>
      <c r="F614" s="16"/>
      <c r="G614" s="16"/>
      <c r="H614" s="16"/>
      <c r="I614" s="16"/>
    </row>
    <row r="615" ht="15.75" customHeight="1">
      <c r="A615" s="16"/>
      <c r="B615" s="16"/>
      <c r="C615" s="16"/>
      <c r="D615" s="16"/>
      <c r="E615" s="16"/>
      <c r="F615" s="16"/>
      <c r="G615" s="16"/>
      <c r="H615" s="16"/>
      <c r="I615" s="16"/>
    </row>
    <row r="616" ht="15.75" customHeight="1">
      <c r="A616" s="16"/>
      <c r="B616" s="16"/>
      <c r="C616" s="16"/>
      <c r="D616" s="16"/>
      <c r="E616" s="16"/>
      <c r="F616" s="16"/>
      <c r="G616" s="16"/>
      <c r="H616" s="16"/>
      <c r="I616" s="16"/>
    </row>
    <row r="617" ht="15.75" customHeight="1">
      <c r="A617" s="16"/>
      <c r="B617" s="16"/>
      <c r="C617" s="16"/>
      <c r="D617" s="16"/>
      <c r="E617" s="16"/>
      <c r="F617" s="16"/>
      <c r="G617" s="16"/>
      <c r="H617" s="16"/>
      <c r="I617" s="16"/>
    </row>
    <row r="618" ht="15.75" customHeight="1">
      <c r="A618" s="16"/>
      <c r="B618" s="16"/>
      <c r="C618" s="16"/>
      <c r="D618" s="16"/>
      <c r="E618" s="16"/>
      <c r="F618" s="16"/>
      <c r="G618" s="16"/>
      <c r="H618" s="16"/>
      <c r="I618" s="16"/>
    </row>
    <row r="619" ht="15.75" customHeight="1">
      <c r="A619" s="16"/>
      <c r="B619" s="16"/>
      <c r="C619" s="16"/>
      <c r="D619" s="16"/>
      <c r="E619" s="16"/>
      <c r="F619" s="16"/>
      <c r="G619" s="16"/>
      <c r="H619" s="16"/>
      <c r="I619" s="16"/>
    </row>
    <row r="620" ht="15.75" customHeight="1">
      <c r="A620" s="16"/>
      <c r="B620" s="16"/>
      <c r="C620" s="16"/>
      <c r="D620" s="16"/>
      <c r="E620" s="16"/>
      <c r="F620" s="16"/>
      <c r="G620" s="16"/>
      <c r="H620" s="16"/>
      <c r="I620" s="16"/>
    </row>
    <row r="621" ht="15.75" customHeight="1">
      <c r="A621" s="16"/>
      <c r="B621" s="16"/>
      <c r="C621" s="16"/>
      <c r="D621" s="16"/>
      <c r="E621" s="16"/>
      <c r="F621" s="16"/>
      <c r="G621" s="16"/>
      <c r="H621" s="16"/>
      <c r="I621" s="16"/>
    </row>
    <row r="622" ht="15.75" customHeight="1">
      <c r="A622" s="16"/>
      <c r="B622" s="16"/>
      <c r="C622" s="16"/>
      <c r="D622" s="16"/>
      <c r="E622" s="16"/>
      <c r="F622" s="16"/>
      <c r="G622" s="16"/>
      <c r="H622" s="16"/>
      <c r="I622" s="16"/>
    </row>
    <row r="623" ht="15.75" customHeight="1">
      <c r="A623" s="16"/>
      <c r="B623" s="16"/>
      <c r="C623" s="16"/>
      <c r="D623" s="16"/>
      <c r="E623" s="16"/>
      <c r="F623" s="16"/>
      <c r="G623" s="16"/>
      <c r="H623" s="16"/>
      <c r="I623" s="16"/>
    </row>
    <row r="624" ht="15.75" customHeight="1">
      <c r="A624" s="16"/>
      <c r="B624" s="16"/>
      <c r="C624" s="16"/>
      <c r="D624" s="16"/>
      <c r="E624" s="16"/>
      <c r="F624" s="16"/>
      <c r="G624" s="16"/>
      <c r="H624" s="16"/>
      <c r="I624" s="16"/>
    </row>
    <row r="625" ht="15.75" customHeight="1">
      <c r="A625" s="16"/>
      <c r="B625" s="16"/>
      <c r="C625" s="16"/>
      <c r="D625" s="16"/>
      <c r="E625" s="16"/>
      <c r="F625" s="16"/>
      <c r="G625" s="16"/>
      <c r="H625" s="16"/>
      <c r="I625" s="16"/>
    </row>
    <row r="6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</row>
    <row r="627" ht="15.75" customHeight="1">
      <c r="A627" s="16"/>
      <c r="B627" s="16"/>
      <c r="C627" s="16"/>
      <c r="D627" s="16"/>
      <c r="E627" s="16"/>
      <c r="F627" s="16"/>
      <c r="G627" s="16"/>
      <c r="H627" s="16"/>
      <c r="I627" s="16"/>
    </row>
    <row r="628" ht="15.75" customHeight="1">
      <c r="A628" s="16"/>
      <c r="B628" s="16"/>
      <c r="C628" s="16"/>
      <c r="D628" s="16"/>
      <c r="E628" s="16"/>
      <c r="F628" s="16"/>
      <c r="G628" s="16"/>
      <c r="H628" s="16"/>
      <c r="I628" s="16"/>
    </row>
    <row r="629" ht="15.75" customHeight="1">
      <c r="A629" s="16"/>
      <c r="B629" s="16"/>
      <c r="C629" s="16"/>
      <c r="D629" s="16"/>
      <c r="E629" s="16"/>
      <c r="F629" s="16"/>
      <c r="G629" s="16"/>
      <c r="H629" s="16"/>
      <c r="I629" s="16"/>
    </row>
    <row r="630" ht="15.75" customHeight="1">
      <c r="A630" s="16"/>
      <c r="B630" s="16"/>
      <c r="C630" s="16"/>
      <c r="D630" s="16"/>
      <c r="E630" s="16"/>
      <c r="F630" s="16"/>
      <c r="G630" s="16"/>
      <c r="H630" s="16"/>
      <c r="I630" s="16"/>
    </row>
    <row r="631" ht="15.75" customHeight="1">
      <c r="A631" s="16"/>
      <c r="B631" s="16"/>
      <c r="C631" s="16"/>
      <c r="D631" s="16"/>
      <c r="E631" s="16"/>
      <c r="F631" s="16"/>
      <c r="G631" s="16"/>
      <c r="H631" s="16"/>
      <c r="I631" s="16"/>
    </row>
    <row r="632" ht="15.75" customHeight="1">
      <c r="A632" s="16"/>
      <c r="B632" s="16"/>
      <c r="C632" s="16"/>
      <c r="D632" s="16"/>
      <c r="E632" s="16"/>
      <c r="F632" s="16"/>
      <c r="G632" s="16"/>
      <c r="H632" s="16"/>
      <c r="I632" s="16"/>
    </row>
    <row r="633" ht="15.75" customHeight="1">
      <c r="A633" s="16"/>
      <c r="B633" s="16"/>
      <c r="C633" s="16"/>
      <c r="D633" s="16"/>
      <c r="E633" s="16"/>
      <c r="F633" s="16"/>
      <c r="G633" s="16"/>
      <c r="H633" s="16"/>
      <c r="I633" s="16"/>
    </row>
    <row r="634" ht="15.75" customHeight="1">
      <c r="A634" s="16"/>
      <c r="B634" s="16"/>
      <c r="C634" s="16"/>
      <c r="D634" s="16"/>
      <c r="E634" s="16"/>
      <c r="F634" s="16"/>
      <c r="G634" s="16"/>
      <c r="H634" s="16"/>
      <c r="I634" s="16"/>
    </row>
    <row r="635" ht="15.75" customHeight="1">
      <c r="A635" s="16"/>
      <c r="B635" s="16"/>
      <c r="C635" s="16"/>
      <c r="D635" s="16"/>
      <c r="E635" s="16"/>
      <c r="F635" s="16"/>
      <c r="G635" s="16"/>
      <c r="H635" s="16"/>
      <c r="I635" s="16"/>
    </row>
    <row r="636" ht="15.75" customHeight="1">
      <c r="A636" s="16"/>
      <c r="B636" s="16"/>
      <c r="C636" s="16"/>
      <c r="D636" s="16"/>
      <c r="E636" s="16"/>
      <c r="F636" s="16"/>
      <c r="G636" s="16"/>
      <c r="H636" s="16"/>
      <c r="I636" s="16"/>
    </row>
    <row r="637" ht="15.75" customHeight="1">
      <c r="A637" s="16"/>
      <c r="B637" s="16"/>
      <c r="C637" s="16"/>
      <c r="D637" s="16"/>
      <c r="E637" s="16"/>
      <c r="F637" s="16"/>
      <c r="G637" s="16"/>
      <c r="H637" s="16"/>
      <c r="I637" s="16"/>
    </row>
    <row r="638" ht="15.75" customHeight="1">
      <c r="A638" s="16"/>
      <c r="B638" s="16"/>
      <c r="C638" s="16"/>
      <c r="D638" s="16"/>
      <c r="E638" s="16"/>
      <c r="F638" s="16"/>
      <c r="G638" s="16"/>
      <c r="H638" s="16"/>
      <c r="I638" s="16"/>
    </row>
    <row r="639" ht="15.75" customHeight="1">
      <c r="A639" s="16"/>
      <c r="B639" s="16"/>
      <c r="C639" s="16"/>
      <c r="D639" s="16"/>
      <c r="E639" s="16"/>
      <c r="F639" s="16"/>
      <c r="G639" s="16"/>
      <c r="H639" s="16"/>
      <c r="I639" s="16"/>
    </row>
    <row r="640" ht="15.75" customHeight="1">
      <c r="A640" s="16"/>
      <c r="B640" s="16"/>
      <c r="C640" s="16"/>
      <c r="D640" s="16"/>
      <c r="E640" s="16"/>
      <c r="F640" s="16"/>
      <c r="G640" s="16"/>
      <c r="H640" s="16"/>
      <c r="I640" s="16"/>
    </row>
    <row r="641" ht="15.75" customHeight="1">
      <c r="A641" s="16"/>
      <c r="B641" s="16"/>
      <c r="C641" s="16"/>
      <c r="D641" s="16"/>
      <c r="E641" s="16"/>
      <c r="F641" s="16"/>
      <c r="G641" s="16"/>
      <c r="H641" s="16"/>
      <c r="I641" s="16"/>
    </row>
    <row r="642" ht="15.75" customHeight="1">
      <c r="A642" s="16"/>
      <c r="B642" s="16"/>
      <c r="C642" s="16"/>
      <c r="D642" s="16"/>
      <c r="E642" s="16"/>
      <c r="F642" s="16"/>
      <c r="G642" s="16"/>
      <c r="H642" s="16"/>
      <c r="I642" s="16"/>
    </row>
    <row r="643" ht="15.75" customHeight="1">
      <c r="A643" s="16"/>
      <c r="B643" s="16"/>
      <c r="C643" s="16"/>
      <c r="D643" s="16"/>
      <c r="E643" s="16"/>
      <c r="F643" s="16"/>
      <c r="G643" s="16"/>
      <c r="H643" s="16"/>
      <c r="I643" s="16"/>
    </row>
    <row r="644" ht="15.75" customHeight="1">
      <c r="A644" s="16"/>
      <c r="B644" s="16"/>
      <c r="C644" s="16"/>
      <c r="D644" s="16"/>
      <c r="E644" s="16"/>
      <c r="F644" s="16"/>
      <c r="G644" s="16"/>
      <c r="H644" s="16"/>
      <c r="I644" s="16"/>
    </row>
    <row r="645" ht="15.75" customHeight="1">
      <c r="A645" s="16"/>
      <c r="B645" s="16"/>
      <c r="C645" s="16"/>
      <c r="D645" s="16"/>
      <c r="E645" s="16"/>
      <c r="F645" s="16"/>
      <c r="G645" s="16"/>
      <c r="H645" s="16"/>
      <c r="I645" s="16"/>
    </row>
    <row r="646" ht="15.75" customHeight="1">
      <c r="A646" s="16"/>
      <c r="B646" s="16"/>
      <c r="C646" s="16"/>
      <c r="D646" s="16"/>
      <c r="E646" s="16"/>
      <c r="F646" s="16"/>
      <c r="G646" s="16"/>
      <c r="H646" s="16"/>
      <c r="I646" s="16"/>
    </row>
    <row r="647" ht="15.75" customHeight="1">
      <c r="A647" s="16"/>
      <c r="B647" s="16"/>
      <c r="C647" s="16"/>
      <c r="D647" s="16"/>
      <c r="E647" s="16"/>
      <c r="F647" s="16"/>
      <c r="G647" s="16"/>
      <c r="H647" s="16"/>
      <c r="I647" s="16"/>
    </row>
    <row r="648" ht="15.75" customHeight="1">
      <c r="A648" s="16"/>
      <c r="B648" s="16"/>
      <c r="C648" s="16"/>
      <c r="D648" s="16"/>
      <c r="E648" s="16"/>
      <c r="F648" s="16"/>
      <c r="G648" s="16"/>
      <c r="H648" s="16"/>
      <c r="I648" s="16"/>
    </row>
    <row r="649" ht="15.75" customHeight="1">
      <c r="A649" s="16"/>
      <c r="B649" s="16"/>
      <c r="C649" s="16"/>
      <c r="D649" s="16"/>
      <c r="E649" s="16"/>
      <c r="F649" s="16"/>
      <c r="G649" s="16"/>
      <c r="H649" s="16"/>
      <c r="I649" s="16"/>
    </row>
    <row r="650" ht="15.75" customHeight="1">
      <c r="A650" s="16"/>
      <c r="B650" s="16"/>
      <c r="C650" s="16"/>
      <c r="D650" s="16"/>
      <c r="E650" s="16"/>
      <c r="F650" s="16"/>
      <c r="G650" s="16"/>
      <c r="H650" s="16"/>
      <c r="I650" s="16"/>
    </row>
    <row r="651" ht="15.75" customHeight="1">
      <c r="A651" s="16"/>
      <c r="B651" s="16"/>
      <c r="C651" s="16"/>
      <c r="D651" s="16"/>
      <c r="E651" s="16"/>
      <c r="F651" s="16"/>
      <c r="G651" s="16"/>
      <c r="H651" s="16"/>
      <c r="I651" s="16"/>
    </row>
    <row r="652" ht="15.75" customHeight="1">
      <c r="A652" s="16"/>
      <c r="B652" s="16"/>
      <c r="C652" s="16"/>
      <c r="D652" s="16"/>
      <c r="E652" s="16"/>
      <c r="F652" s="16"/>
      <c r="G652" s="16"/>
      <c r="H652" s="16"/>
      <c r="I652" s="16"/>
    </row>
    <row r="653" ht="15.75" customHeight="1">
      <c r="A653" s="16"/>
      <c r="B653" s="16"/>
      <c r="C653" s="16"/>
      <c r="D653" s="16"/>
      <c r="E653" s="16"/>
      <c r="F653" s="16"/>
      <c r="G653" s="16"/>
      <c r="H653" s="16"/>
      <c r="I653" s="16"/>
    </row>
    <row r="654" ht="15.75" customHeight="1">
      <c r="A654" s="16"/>
      <c r="B654" s="16"/>
      <c r="C654" s="16"/>
      <c r="D654" s="16"/>
      <c r="E654" s="16"/>
      <c r="F654" s="16"/>
      <c r="G654" s="16"/>
      <c r="H654" s="16"/>
      <c r="I654" s="16"/>
    </row>
    <row r="655" ht="15.75" customHeight="1">
      <c r="A655" s="16"/>
      <c r="B655" s="16"/>
      <c r="C655" s="16"/>
      <c r="D655" s="16"/>
      <c r="E655" s="16"/>
      <c r="F655" s="16"/>
      <c r="G655" s="16"/>
      <c r="H655" s="16"/>
      <c r="I655" s="16"/>
    </row>
    <row r="656" ht="15.75" customHeight="1">
      <c r="A656" s="16"/>
      <c r="B656" s="16"/>
      <c r="C656" s="16"/>
      <c r="D656" s="16"/>
      <c r="E656" s="16"/>
      <c r="F656" s="16"/>
      <c r="G656" s="16"/>
      <c r="H656" s="16"/>
      <c r="I656" s="16"/>
    </row>
    <row r="657" ht="15.75" customHeight="1">
      <c r="A657" s="16"/>
      <c r="B657" s="16"/>
      <c r="C657" s="16"/>
      <c r="D657" s="16"/>
      <c r="E657" s="16"/>
      <c r="F657" s="16"/>
      <c r="G657" s="16"/>
      <c r="H657" s="16"/>
      <c r="I657" s="16"/>
    </row>
    <row r="658" ht="15.75" customHeight="1">
      <c r="A658" s="16"/>
      <c r="B658" s="16"/>
      <c r="C658" s="16"/>
      <c r="D658" s="16"/>
      <c r="E658" s="16"/>
      <c r="F658" s="16"/>
      <c r="G658" s="16"/>
      <c r="H658" s="16"/>
      <c r="I658" s="16"/>
    </row>
    <row r="659" ht="15.75" customHeight="1">
      <c r="A659" s="16"/>
      <c r="B659" s="16"/>
      <c r="C659" s="16"/>
      <c r="D659" s="16"/>
      <c r="E659" s="16"/>
      <c r="F659" s="16"/>
      <c r="G659" s="16"/>
      <c r="H659" s="16"/>
      <c r="I659" s="16"/>
    </row>
    <row r="660" ht="15.75" customHeight="1">
      <c r="A660" s="16"/>
      <c r="B660" s="16"/>
      <c r="C660" s="16"/>
      <c r="D660" s="16"/>
      <c r="E660" s="16"/>
      <c r="F660" s="16"/>
      <c r="G660" s="16"/>
      <c r="H660" s="16"/>
      <c r="I660" s="16"/>
    </row>
    <row r="661" ht="15.75" customHeight="1">
      <c r="A661" s="16"/>
      <c r="B661" s="16"/>
      <c r="C661" s="16"/>
      <c r="D661" s="16"/>
      <c r="E661" s="16"/>
      <c r="F661" s="16"/>
      <c r="G661" s="16"/>
      <c r="H661" s="16"/>
      <c r="I661" s="16"/>
    </row>
    <row r="662" ht="15.75" customHeight="1">
      <c r="A662" s="16"/>
      <c r="B662" s="16"/>
      <c r="C662" s="16"/>
      <c r="D662" s="16"/>
      <c r="E662" s="16"/>
      <c r="F662" s="16"/>
      <c r="G662" s="16"/>
      <c r="H662" s="16"/>
      <c r="I662" s="16"/>
    </row>
    <row r="663" ht="15.75" customHeight="1">
      <c r="A663" s="16"/>
      <c r="B663" s="16"/>
      <c r="C663" s="16"/>
      <c r="D663" s="16"/>
      <c r="E663" s="16"/>
      <c r="F663" s="16"/>
      <c r="G663" s="16"/>
      <c r="H663" s="16"/>
      <c r="I663" s="16"/>
    </row>
    <row r="664" ht="15.75" customHeight="1">
      <c r="A664" s="16"/>
      <c r="B664" s="16"/>
      <c r="C664" s="16"/>
      <c r="D664" s="16"/>
      <c r="E664" s="16"/>
      <c r="F664" s="16"/>
      <c r="G664" s="16"/>
      <c r="H664" s="16"/>
      <c r="I664" s="16"/>
    </row>
    <row r="665" ht="15.75" customHeight="1">
      <c r="A665" s="16"/>
      <c r="B665" s="16"/>
      <c r="C665" s="16"/>
      <c r="D665" s="16"/>
      <c r="E665" s="16"/>
      <c r="F665" s="16"/>
      <c r="G665" s="16"/>
      <c r="H665" s="16"/>
      <c r="I665" s="16"/>
    </row>
    <row r="666" ht="15.75" customHeight="1">
      <c r="A666" s="16"/>
      <c r="B666" s="16"/>
      <c r="C666" s="16"/>
      <c r="D666" s="16"/>
      <c r="E666" s="16"/>
      <c r="F666" s="16"/>
      <c r="G666" s="16"/>
      <c r="H666" s="16"/>
      <c r="I666" s="16"/>
    </row>
    <row r="667" ht="15.75" customHeight="1">
      <c r="A667" s="16"/>
      <c r="B667" s="16"/>
      <c r="C667" s="16"/>
      <c r="D667" s="16"/>
      <c r="E667" s="16"/>
      <c r="F667" s="16"/>
      <c r="G667" s="16"/>
      <c r="H667" s="16"/>
      <c r="I667" s="16"/>
    </row>
    <row r="668" ht="15.75" customHeight="1">
      <c r="A668" s="16"/>
      <c r="B668" s="16"/>
      <c r="C668" s="16"/>
      <c r="D668" s="16"/>
      <c r="E668" s="16"/>
      <c r="F668" s="16"/>
      <c r="G668" s="16"/>
      <c r="H668" s="16"/>
      <c r="I668" s="16"/>
    </row>
    <row r="669" ht="15.75" customHeight="1">
      <c r="A669" s="16"/>
      <c r="B669" s="16"/>
      <c r="C669" s="16"/>
      <c r="D669" s="16"/>
      <c r="E669" s="16"/>
      <c r="F669" s="16"/>
      <c r="G669" s="16"/>
      <c r="H669" s="16"/>
      <c r="I669" s="16"/>
    </row>
    <row r="670" ht="15.75" customHeight="1">
      <c r="A670" s="16"/>
      <c r="B670" s="16"/>
      <c r="C670" s="16"/>
      <c r="D670" s="16"/>
      <c r="E670" s="16"/>
      <c r="F670" s="16"/>
      <c r="G670" s="16"/>
      <c r="H670" s="16"/>
      <c r="I670" s="16"/>
    </row>
    <row r="671" ht="15.75" customHeight="1">
      <c r="A671" s="16"/>
      <c r="B671" s="16"/>
      <c r="C671" s="16"/>
      <c r="D671" s="16"/>
      <c r="E671" s="16"/>
      <c r="F671" s="16"/>
      <c r="G671" s="16"/>
      <c r="H671" s="16"/>
      <c r="I671" s="16"/>
    </row>
    <row r="672" ht="15.75" customHeight="1">
      <c r="A672" s="16"/>
      <c r="B672" s="16"/>
      <c r="C672" s="16"/>
      <c r="D672" s="16"/>
      <c r="E672" s="16"/>
      <c r="F672" s="16"/>
      <c r="G672" s="16"/>
      <c r="H672" s="16"/>
      <c r="I672" s="16"/>
    </row>
    <row r="673" ht="15.75" customHeight="1">
      <c r="A673" s="16"/>
      <c r="B673" s="16"/>
      <c r="C673" s="16"/>
      <c r="D673" s="16"/>
      <c r="E673" s="16"/>
      <c r="F673" s="16"/>
      <c r="G673" s="16"/>
      <c r="H673" s="16"/>
      <c r="I673" s="16"/>
    </row>
    <row r="674" ht="15.75" customHeight="1">
      <c r="A674" s="16"/>
      <c r="B674" s="16"/>
      <c r="C674" s="16"/>
      <c r="D674" s="16"/>
      <c r="E674" s="16"/>
      <c r="F674" s="16"/>
      <c r="G674" s="16"/>
      <c r="H674" s="16"/>
      <c r="I674" s="16"/>
    </row>
    <row r="675" ht="15.75" customHeight="1">
      <c r="A675" s="16"/>
      <c r="B675" s="16"/>
      <c r="C675" s="16"/>
      <c r="D675" s="16"/>
      <c r="E675" s="16"/>
      <c r="F675" s="16"/>
      <c r="G675" s="16"/>
      <c r="H675" s="16"/>
      <c r="I675" s="16"/>
    </row>
    <row r="676" ht="15.75" customHeight="1">
      <c r="A676" s="16"/>
      <c r="B676" s="16"/>
      <c r="C676" s="16"/>
      <c r="D676" s="16"/>
      <c r="E676" s="16"/>
      <c r="F676" s="16"/>
      <c r="G676" s="16"/>
      <c r="H676" s="16"/>
      <c r="I676" s="16"/>
    </row>
    <row r="677" ht="15.75" customHeight="1">
      <c r="A677" s="16"/>
      <c r="B677" s="16"/>
      <c r="C677" s="16"/>
      <c r="D677" s="16"/>
      <c r="E677" s="16"/>
      <c r="F677" s="16"/>
      <c r="G677" s="16"/>
      <c r="H677" s="16"/>
      <c r="I677" s="16"/>
    </row>
    <row r="678" ht="15.75" customHeight="1">
      <c r="A678" s="16"/>
      <c r="B678" s="16"/>
      <c r="C678" s="16"/>
      <c r="D678" s="16"/>
      <c r="E678" s="16"/>
      <c r="F678" s="16"/>
      <c r="G678" s="16"/>
      <c r="H678" s="16"/>
      <c r="I678" s="16"/>
    </row>
    <row r="679" ht="15.75" customHeight="1">
      <c r="A679" s="16"/>
      <c r="B679" s="16"/>
      <c r="C679" s="16"/>
      <c r="D679" s="16"/>
      <c r="E679" s="16"/>
      <c r="F679" s="16"/>
      <c r="G679" s="16"/>
      <c r="H679" s="16"/>
      <c r="I679" s="16"/>
    </row>
    <row r="680" ht="15.75" customHeight="1">
      <c r="A680" s="16"/>
      <c r="B680" s="16"/>
      <c r="C680" s="16"/>
      <c r="D680" s="16"/>
      <c r="E680" s="16"/>
      <c r="F680" s="16"/>
      <c r="G680" s="16"/>
      <c r="H680" s="16"/>
      <c r="I680" s="16"/>
    </row>
    <row r="681" ht="15.75" customHeight="1">
      <c r="A681" s="16"/>
      <c r="B681" s="16"/>
      <c r="C681" s="16"/>
      <c r="D681" s="16"/>
      <c r="E681" s="16"/>
      <c r="F681" s="16"/>
      <c r="G681" s="16"/>
      <c r="H681" s="16"/>
      <c r="I681" s="16"/>
    </row>
    <row r="682" ht="15.75" customHeight="1">
      <c r="A682" s="16"/>
      <c r="B682" s="16"/>
      <c r="C682" s="16"/>
      <c r="D682" s="16"/>
      <c r="E682" s="16"/>
      <c r="F682" s="16"/>
      <c r="G682" s="16"/>
      <c r="H682" s="16"/>
      <c r="I682" s="16"/>
    </row>
    <row r="683" ht="15.75" customHeight="1">
      <c r="A683" s="16"/>
      <c r="B683" s="16"/>
      <c r="C683" s="16"/>
      <c r="D683" s="16"/>
      <c r="E683" s="16"/>
      <c r="F683" s="16"/>
      <c r="G683" s="16"/>
      <c r="H683" s="16"/>
      <c r="I683" s="16"/>
    </row>
    <row r="684" ht="15.75" customHeight="1">
      <c r="A684" s="16"/>
      <c r="B684" s="16"/>
      <c r="C684" s="16"/>
      <c r="D684" s="16"/>
      <c r="E684" s="16"/>
      <c r="F684" s="16"/>
      <c r="G684" s="16"/>
      <c r="H684" s="16"/>
      <c r="I684" s="16"/>
    </row>
    <row r="685" ht="15.75" customHeight="1">
      <c r="A685" s="16"/>
      <c r="B685" s="16"/>
      <c r="C685" s="16"/>
      <c r="D685" s="16"/>
      <c r="E685" s="16"/>
      <c r="F685" s="16"/>
      <c r="G685" s="16"/>
      <c r="H685" s="16"/>
      <c r="I685" s="16"/>
    </row>
    <row r="686" ht="15.75" customHeight="1">
      <c r="A686" s="16"/>
      <c r="B686" s="16"/>
      <c r="C686" s="16"/>
      <c r="D686" s="16"/>
      <c r="E686" s="16"/>
      <c r="F686" s="16"/>
      <c r="G686" s="16"/>
      <c r="H686" s="16"/>
      <c r="I686" s="16"/>
    </row>
    <row r="687" ht="15.75" customHeight="1">
      <c r="A687" s="16"/>
      <c r="B687" s="16"/>
      <c r="C687" s="16"/>
      <c r="D687" s="16"/>
      <c r="E687" s="16"/>
      <c r="F687" s="16"/>
      <c r="G687" s="16"/>
      <c r="H687" s="16"/>
      <c r="I687" s="16"/>
    </row>
    <row r="688" ht="15.75" customHeight="1">
      <c r="A688" s="16"/>
      <c r="B688" s="16"/>
      <c r="C688" s="16"/>
      <c r="D688" s="16"/>
      <c r="E688" s="16"/>
      <c r="F688" s="16"/>
      <c r="G688" s="16"/>
      <c r="H688" s="16"/>
      <c r="I688" s="16"/>
    </row>
    <row r="689" ht="15.75" customHeight="1">
      <c r="A689" s="16"/>
      <c r="B689" s="16"/>
      <c r="C689" s="16"/>
      <c r="D689" s="16"/>
      <c r="E689" s="16"/>
      <c r="F689" s="16"/>
      <c r="G689" s="16"/>
      <c r="H689" s="16"/>
      <c r="I689" s="16"/>
    </row>
    <row r="690" ht="15.75" customHeight="1">
      <c r="A690" s="16"/>
      <c r="B690" s="16"/>
      <c r="C690" s="16"/>
      <c r="D690" s="16"/>
      <c r="E690" s="16"/>
      <c r="F690" s="16"/>
      <c r="G690" s="16"/>
      <c r="H690" s="16"/>
      <c r="I690" s="16"/>
    </row>
    <row r="691" ht="15.75" customHeight="1">
      <c r="A691" s="16"/>
      <c r="B691" s="16"/>
      <c r="C691" s="16"/>
      <c r="D691" s="16"/>
      <c r="E691" s="16"/>
      <c r="F691" s="16"/>
      <c r="G691" s="16"/>
      <c r="H691" s="16"/>
      <c r="I691" s="16"/>
    </row>
    <row r="692" ht="15.75" customHeight="1">
      <c r="A692" s="16"/>
      <c r="B692" s="16"/>
      <c r="C692" s="16"/>
      <c r="D692" s="16"/>
      <c r="E692" s="16"/>
      <c r="F692" s="16"/>
      <c r="G692" s="16"/>
      <c r="H692" s="16"/>
      <c r="I692" s="16"/>
    </row>
    <row r="693" ht="15.75" customHeight="1">
      <c r="A693" s="16"/>
      <c r="B693" s="16"/>
      <c r="C693" s="16"/>
      <c r="D693" s="16"/>
      <c r="E693" s="16"/>
      <c r="F693" s="16"/>
      <c r="G693" s="16"/>
      <c r="H693" s="16"/>
      <c r="I693" s="16"/>
    </row>
    <row r="694" ht="15.75" customHeight="1">
      <c r="A694" s="16"/>
      <c r="B694" s="16"/>
      <c r="C694" s="16"/>
      <c r="D694" s="16"/>
      <c r="E694" s="16"/>
      <c r="F694" s="16"/>
      <c r="G694" s="16"/>
      <c r="H694" s="16"/>
      <c r="I694" s="16"/>
    </row>
    <row r="695" ht="15.75" customHeight="1">
      <c r="A695" s="16"/>
      <c r="B695" s="16"/>
      <c r="C695" s="16"/>
      <c r="D695" s="16"/>
      <c r="E695" s="16"/>
      <c r="F695" s="16"/>
      <c r="G695" s="16"/>
      <c r="H695" s="16"/>
      <c r="I695" s="16"/>
    </row>
    <row r="696" ht="15.75" customHeight="1">
      <c r="A696" s="16"/>
      <c r="B696" s="16"/>
      <c r="C696" s="16"/>
      <c r="D696" s="16"/>
      <c r="E696" s="16"/>
      <c r="F696" s="16"/>
      <c r="G696" s="16"/>
      <c r="H696" s="16"/>
      <c r="I696" s="16"/>
    </row>
    <row r="697" ht="15.75" customHeight="1">
      <c r="A697" s="16"/>
      <c r="B697" s="16"/>
      <c r="C697" s="16"/>
      <c r="D697" s="16"/>
      <c r="E697" s="16"/>
      <c r="F697" s="16"/>
      <c r="G697" s="16"/>
      <c r="H697" s="16"/>
      <c r="I697" s="16"/>
    </row>
    <row r="698" ht="15.75" customHeight="1">
      <c r="A698" s="16"/>
      <c r="B698" s="16"/>
      <c r="C698" s="16"/>
      <c r="D698" s="16"/>
      <c r="E698" s="16"/>
      <c r="F698" s="16"/>
      <c r="G698" s="16"/>
      <c r="H698" s="16"/>
      <c r="I698" s="16"/>
    </row>
    <row r="699" ht="15.75" customHeight="1">
      <c r="A699" s="16"/>
      <c r="B699" s="16"/>
      <c r="C699" s="16"/>
      <c r="D699" s="16"/>
      <c r="E699" s="16"/>
      <c r="F699" s="16"/>
      <c r="G699" s="16"/>
      <c r="H699" s="16"/>
      <c r="I699" s="16"/>
    </row>
    <row r="700" ht="15.75" customHeight="1">
      <c r="A700" s="16"/>
      <c r="B700" s="16"/>
      <c r="C700" s="16"/>
      <c r="D700" s="16"/>
      <c r="E700" s="16"/>
      <c r="F700" s="16"/>
      <c r="G700" s="16"/>
      <c r="H700" s="16"/>
      <c r="I700" s="16"/>
    </row>
    <row r="701" ht="15.75" customHeight="1">
      <c r="A701" s="16"/>
      <c r="B701" s="16"/>
      <c r="C701" s="16"/>
      <c r="D701" s="16"/>
      <c r="E701" s="16"/>
      <c r="F701" s="16"/>
      <c r="G701" s="16"/>
      <c r="H701" s="16"/>
      <c r="I701" s="16"/>
    </row>
    <row r="702" ht="15.75" customHeight="1">
      <c r="A702" s="16"/>
      <c r="B702" s="16"/>
      <c r="C702" s="16"/>
      <c r="D702" s="16"/>
      <c r="E702" s="16"/>
      <c r="F702" s="16"/>
      <c r="G702" s="16"/>
      <c r="H702" s="16"/>
      <c r="I702" s="16"/>
    </row>
    <row r="703" ht="15.75" customHeight="1">
      <c r="A703" s="16"/>
      <c r="B703" s="16"/>
      <c r="C703" s="16"/>
      <c r="D703" s="16"/>
      <c r="E703" s="16"/>
      <c r="F703" s="16"/>
      <c r="G703" s="16"/>
      <c r="H703" s="16"/>
      <c r="I703" s="16"/>
    </row>
    <row r="704" ht="15.75" customHeight="1">
      <c r="A704" s="16"/>
      <c r="B704" s="16"/>
      <c r="C704" s="16"/>
      <c r="D704" s="16"/>
      <c r="E704" s="16"/>
      <c r="F704" s="16"/>
      <c r="G704" s="16"/>
      <c r="H704" s="16"/>
      <c r="I704" s="16"/>
    </row>
    <row r="705" ht="15.75" customHeight="1">
      <c r="A705" s="16"/>
      <c r="B705" s="16"/>
      <c r="C705" s="16"/>
      <c r="D705" s="16"/>
      <c r="E705" s="16"/>
      <c r="F705" s="16"/>
      <c r="G705" s="16"/>
      <c r="H705" s="16"/>
      <c r="I705" s="16"/>
    </row>
    <row r="706" ht="15.75" customHeight="1">
      <c r="A706" s="16"/>
      <c r="B706" s="16"/>
      <c r="C706" s="16"/>
      <c r="D706" s="16"/>
      <c r="E706" s="16"/>
      <c r="F706" s="16"/>
      <c r="G706" s="16"/>
      <c r="H706" s="16"/>
      <c r="I706" s="16"/>
    </row>
    <row r="707" ht="15.75" customHeight="1">
      <c r="A707" s="16"/>
      <c r="B707" s="16"/>
      <c r="C707" s="16"/>
      <c r="D707" s="16"/>
      <c r="E707" s="16"/>
      <c r="F707" s="16"/>
      <c r="G707" s="16"/>
      <c r="H707" s="16"/>
      <c r="I707" s="16"/>
    </row>
    <row r="708" ht="15.75" customHeight="1">
      <c r="A708" s="16"/>
      <c r="B708" s="16"/>
      <c r="C708" s="16"/>
      <c r="D708" s="16"/>
      <c r="E708" s="16"/>
      <c r="F708" s="16"/>
      <c r="G708" s="16"/>
      <c r="H708" s="16"/>
      <c r="I708" s="16"/>
    </row>
    <row r="709" ht="15.75" customHeight="1">
      <c r="A709" s="16"/>
      <c r="B709" s="16"/>
      <c r="C709" s="16"/>
      <c r="D709" s="16"/>
      <c r="E709" s="16"/>
      <c r="F709" s="16"/>
      <c r="G709" s="16"/>
      <c r="H709" s="16"/>
      <c r="I709" s="16"/>
    </row>
    <row r="710" ht="15.75" customHeight="1">
      <c r="A710" s="16"/>
      <c r="B710" s="16"/>
      <c r="C710" s="16"/>
      <c r="D710" s="16"/>
      <c r="E710" s="16"/>
      <c r="F710" s="16"/>
      <c r="G710" s="16"/>
      <c r="H710" s="16"/>
      <c r="I710" s="16"/>
    </row>
    <row r="711" ht="15.75" customHeight="1">
      <c r="A711" s="16"/>
      <c r="B711" s="16"/>
      <c r="C711" s="16"/>
      <c r="D711" s="16"/>
      <c r="E711" s="16"/>
      <c r="F711" s="16"/>
      <c r="G711" s="16"/>
      <c r="H711" s="16"/>
      <c r="I711" s="16"/>
    </row>
    <row r="712" ht="15.75" customHeight="1">
      <c r="A712" s="16"/>
      <c r="B712" s="16"/>
      <c r="C712" s="16"/>
      <c r="D712" s="16"/>
      <c r="E712" s="16"/>
      <c r="F712" s="16"/>
      <c r="G712" s="16"/>
      <c r="H712" s="16"/>
      <c r="I712" s="16"/>
    </row>
    <row r="713" ht="15.75" customHeight="1">
      <c r="A713" s="16"/>
      <c r="B713" s="16"/>
      <c r="C713" s="16"/>
      <c r="D713" s="16"/>
      <c r="E713" s="16"/>
      <c r="F713" s="16"/>
      <c r="G713" s="16"/>
      <c r="H713" s="16"/>
      <c r="I713" s="16"/>
    </row>
    <row r="714" ht="15.75" customHeight="1">
      <c r="A714" s="16"/>
      <c r="B714" s="16"/>
      <c r="C714" s="16"/>
      <c r="D714" s="16"/>
      <c r="E714" s="16"/>
      <c r="F714" s="16"/>
      <c r="G714" s="16"/>
      <c r="H714" s="16"/>
      <c r="I714" s="16"/>
    </row>
    <row r="715" ht="15.75" customHeight="1">
      <c r="A715" s="16"/>
      <c r="B715" s="16"/>
      <c r="C715" s="16"/>
      <c r="D715" s="16"/>
      <c r="E715" s="16"/>
      <c r="F715" s="16"/>
      <c r="G715" s="16"/>
      <c r="H715" s="16"/>
      <c r="I715" s="16"/>
    </row>
    <row r="716" ht="15.75" customHeight="1">
      <c r="A716" s="16"/>
      <c r="B716" s="16"/>
      <c r="C716" s="16"/>
      <c r="D716" s="16"/>
      <c r="E716" s="16"/>
      <c r="F716" s="16"/>
      <c r="G716" s="16"/>
      <c r="H716" s="16"/>
      <c r="I716" s="16"/>
    </row>
    <row r="717" ht="15.75" customHeight="1">
      <c r="A717" s="16"/>
      <c r="B717" s="16"/>
      <c r="C717" s="16"/>
      <c r="D717" s="16"/>
      <c r="E717" s="16"/>
      <c r="F717" s="16"/>
      <c r="G717" s="16"/>
      <c r="H717" s="16"/>
      <c r="I717" s="16"/>
    </row>
    <row r="718" ht="15.75" customHeight="1">
      <c r="A718" s="16"/>
      <c r="B718" s="16"/>
      <c r="C718" s="16"/>
      <c r="D718" s="16"/>
      <c r="E718" s="16"/>
      <c r="F718" s="16"/>
      <c r="G718" s="16"/>
      <c r="H718" s="16"/>
      <c r="I718" s="16"/>
    </row>
    <row r="719" ht="15.75" customHeight="1">
      <c r="A719" s="16"/>
      <c r="B719" s="16"/>
      <c r="C719" s="16"/>
      <c r="D719" s="16"/>
      <c r="E719" s="16"/>
      <c r="F719" s="16"/>
      <c r="G719" s="16"/>
      <c r="H719" s="16"/>
      <c r="I719" s="16"/>
    </row>
    <row r="720" ht="15.75" customHeight="1">
      <c r="A720" s="16"/>
      <c r="B720" s="16"/>
      <c r="C720" s="16"/>
      <c r="D720" s="16"/>
      <c r="E720" s="16"/>
      <c r="F720" s="16"/>
      <c r="G720" s="16"/>
      <c r="H720" s="16"/>
      <c r="I720" s="16"/>
    </row>
    <row r="721" ht="15.75" customHeight="1">
      <c r="A721" s="16"/>
      <c r="B721" s="16"/>
      <c r="C721" s="16"/>
      <c r="D721" s="16"/>
      <c r="E721" s="16"/>
      <c r="F721" s="16"/>
      <c r="G721" s="16"/>
      <c r="H721" s="16"/>
      <c r="I721" s="16"/>
    </row>
    <row r="722" ht="15.75" customHeight="1">
      <c r="A722" s="16"/>
      <c r="B722" s="16"/>
      <c r="C722" s="16"/>
      <c r="D722" s="16"/>
      <c r="E722" s="16"/>
      <c r="F722" s="16"/>
      <c r="G722" s="16"/>
      <c r="H722" s="16"/>
      <c r="I722" s="16"/>
    </row>
    <row r="723" ht="15.75" customHeight="1">
      <c r="A723" s="16"/>
      <c r="B723" s="16"/>
      <c r="C723" s="16"/>
      <c r="D723" s="16"/>
      <c r="E723" s="16"/>
      <c r="F723" s="16"/>
      <c r="G723" s="16"/>
      <c r="H723" s="16"/>
      <c r="I723" s="16"/>
    </row>
    <row r="724" ht="15.75" customHeight="1">
      <c r="A724" s="16"/>
      <c r="B724" s="16"/>
      <c r="C724" s="16"/>
      <c r="D724" s="16"/>
      <c r="E724" s="16"/>
      <c r="F724" s="16"/>
      <c r="G724" s="16"/>
      <c r="H724" s="16"/>
      <c r="I724" s="16"/>
    </row>
    <row r="725" ht="15.75" customHeight="1">
      <c r="A725" s="16"/>
      <c r="B725" s="16"/>
      <c r="C725" s="16"/>
      <c r="D725" s="16"/>
      <c r="E725" s="16"/>
      <c r="F725" s="16"/>
      <c r="G725" s="16"/>
      <c r="H725" s="16"/>
      <c r="I725" s="16"/>
    </row>
    <row r="7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</row>
    <row r="727" ht="15.75" customHeight="1">
      <c r="A727" s="16"/>
      <c r="B727" s="16"/>
      <c r="C727" s="16"/>
      <c r="D727" s="16"/>
      <c r="E727" s="16"/>
      <c r="F727" s="16"/>
      <c r="G727" s="16"/>
      <c r="H727" s="16"/>
      <c r="I727" s="16"/>
    </row>
    <row r="728" ht="15.75" customHeight="1">
      <c r="A728" s="16"/>
      <c r="B728" s="16"/>
      <c r="C728" s="16"/>
      <c r="D728" s="16"/>
      <c r="E728" s="16"/>
      <c r="F728" s="16"/>
      <c r="G728" s="16"/>
      <c r="H728" s="16"/>
      <c r="I728" s="16"/>
    </row>
    <row r="729" ht="15.75" customHeight="1">
      <c r="A729" s="16"/>
      <c r="B729" s="16"/>
      <c r="C729" s="16"/>
      <c r="D729" s="16"/>
      <c r="E729" s="16"/>
      <c r="F729" s="16"/>
      <c r="G729" s="16"/>
      <c r="H729" s="16"/>
      <c r="I729" s="16"/>
    </row>
    <row r="730" ht="15.75" customHeight="1">
      <c r="A730" s="16"/>
      <c r="B730" s="16"/>
      <c r="C730" s="16"/>
      <c r="D730" s="16"/>
      <c r="E730" s="16"/>
      <c r="F730" s="16"/>
      <c r="G730" s="16"/>
      <c r="H730" s="16"/>
      <c r="I730" s="16"/>
    </row>
    <row r="731" ht="15.75" customHeight="1">
      <c r="A731" s="16"/>
      <c r="B731" s="16"/>
      <c r="C731" s="16"/>
      <c r="D731" s="16"/>
      <c r="E731" s="16"/>
      <c r="F731" s="16"/>
      <c r="G731" s="16"/>
      <c r="H731" s="16"/>
      <c r="I731" s="16"/>
    </row>
    <row r="732" ht="15.75" customHeight="1">
      <c r="A732" s="16"/>
      <c r="B732" s="16"/>
      <c r="C732" s="16"/>
      <c r="D732" s="16"/>
      <c r="E732" s="16"/>
      <c r="F732" s="16"/>
      <c r="G732" s="16"/>
      <c r="H732" s="16"/>
      <c r="I732" s="16"/>
    </row>
    <row r="733" ht="15.75" customHeight="1">
      <c r="A733" s="16"/>
      <c r="B733" s="16"/>
      <c r="C733" s="16"/>
      <c r="D733" s="16"/>
      <c r="E733" s="16"/>
      <c r="F733" s="16"/>
      <c r="G733" s="16"/>
      <c r="H733" s="16"/>
      <c r="I733" s="16"/>
    </row>
    <row r="734" ht="15.75" customHeight="1">
      <c r="A734" s="16"/>
      <c r="B734" s="16"/>
      <c r="C734" s="16"/>
      <c r="D734" s="16"/>
      <c r="E734" s="16"/>
      <c r="F734" s="16"/>
      <c r="G734" s="16"/>
      <c r="H734" s="16"/>
      <c r="I734" s="16"/>
    </row>
    <row r="735" ht="15.75" customHeight="1">
      <c r="A735" s="16"/>
      <c r="B735" s="16"/>
      <c r="C735" s="16"/>
      <c r="D735" s="16"/>
      <c r="E735" s="16"/>
      <c r="F735" s="16"/>
      <c r="G735" s="16"/>
      <c r="H735" s="16"/>
      <c r="I735" s="16"/>
    </row>
    <row r="736" ht="15.75" customHeight="1">
      <c r="A736" s="16"/>
      <c r="B736" s="16"/>
      <c r="C736" s="16"/>
      <c r="D736" s="16"/>
      <c r="E736" s="16"/>
      <c r="F736" s="16"/>
      <c r="G736" s="16"/>
      <c r="H736" s="16"/>
      <c r="I736" s="16"/>
    </row>
    <row r="737" ht="15.75" customHeight="1">
      <c r="A737" s="16"/>
      <c r="B737" s="16"/>
      <c r="C737" s="16"/>
      <c r="D737" s="16"/>
      <c r="E737" s="16"/>
      <c r="F737" s="16"/>
      <c r="G737" s="16"/>
      <c r="H737" s="16"/>
      <c r="I737" s="16"/>
    </row>
    <row r="738" ht="15.75" customHeight="1">
      <c r="A738" s="16"/>
      <c r="B738" s="16"/>
      <c r="C738" s="16"/>
      <c r="D738" s="16"/>
      <c r="E738" s="16"/>
      <c r="F738" s="16"/>
      <c r="G738" s="16"/>
      <c r="H738" s="16"/>
      <c r="I738" s="16"/>
    </row>
    <row r="739" ht="15.75" customHeight="1">
      <c r="A739" s="16"/>
      <c r="B739" s="16"/>
      <c r="C739" s="16"/>
      <c r="D739" s="16"/>
      <c r="E739" s="16"/>
      <c r="F739" s="16"/>
      <c r="G739" s="16"/>
      <c r="H739" s="16"/>
      <c r="I739" s="16"/>
    </row>
    <row r="740" ht="15.75" customHeight="1">
      <c r="A740" s="16"/>
      <c r="B740" s="16"/>
      <c r="C740" s="16"/>
      <c r="D740" s="16"/>
      <c r="E740" s="16"/>
      <c r="F740" s="16"/>
      <c r="G740" s="16"/>
      <c r="H740" s="16"/>
      <c r="I740" s="16"/>
    </row>
    <row r="741" ht="15.75" customHeight="1">
      <c r="A741" s="16"/>
      <c r="B741" s="16"/>
      <c r="C741" s="16"/>
      <c r="D741" s="16"/>
      <c r="E741" s="16"/>
      <c r="F741" s="16"/>
      <c r="G741" s="16"/>
      <c r="H741" s="16"/>
      <c r="I741" s="16"/>
    </row>
    <row r="742" ht="15.75" customHeight="1">
      <c r="A742" s="16"/>
      <c r="B742" s="16"/>
      <c r="C742" s="16"/>
      <c r="D742" s="16"/>
      <c r="E742" s="16"/>
      <c r="F742" s="16"/>
      <c r="G742" s="16"/>
      <c r="H742" s="16"/>
      <c r="I742" s="16"/>
    </row>
    <row r="743" ht="15.75" customHeight="1">
      <c r="A743" s="16"/>
      <c r="B743" s="16"/>
      <c r="C743" s="16"/>
      <c r="D743" s="16"/>
      <c r="E743" s="16"/>
      <c r="F743" s="16"/>
      <c r="G743" s="16"/>
      <c r="H743" s="16"/>
      <c r="I743" s="16"/>
    </row>
    <row r="744" ht="15.75" customHeight="1">
      <c r="A744" s="16"/>
      <c r="B744" s="16"/>
      <c r="C744" s="16"/>
      <c r="D744" s="16"/>
      <c r="E744" s="16"/>
      <c r="F744" s="16"/>
      <c r="G744" s="16"/>
      <c r="H744" s="16"/>
      <c r="I744" s="16"/>
    </row>
    <row r="745" ht="15.75" customHeight="1">
      <c r="A745" s="16"/>
      <c r="B745" s="16"/>
      <c r="C745" s="16"/>
      <c r="D745" s="16"/>
      <c r="E745" s="16"/>
      <c r="F745" s="16"/>
      <c r="G745" s="16"/>
      <c r="H745" s="16"/>
      <c r="I745" s="16"/>
    </row>
    <row r="746" ht="15.75" customHeight="1">
      <c r="A746" s="16"/>
      <c r="B746" s="16"/>
      <c r="C746" s="16"/>
      <c r="D746" s="16"/>
      <c r="E746" s="16"/>
      <c r="F746" s="16"/>
      <c r="G746" s="16"/>
      <c r="H746" s="16"/>
      <c r="I746" s="16"/>
    </row>
    <row r="747" ht="15.75" customHeight="1">
      <c r="A747" s="16"/>
      <c r="B747" s="16"/>
      <c r="C747" s="16"/>
      <c r="D747" s="16"/>
      <c r="E747" s="16"/>
      <c r="F747" s="16"/>
      <c r="G747" s="16"/>
      <c r="H747" s="16"/>
      <c r="I747" s="16"/>
    </row>
    <row r="748" ht="15.75" customHeight="1">
      <c r="A748" s="16"/>
      <c r="B748" s="16"/>
      <c r="C748" s="16"/>
      <c r="D748" s="16"/>
      <c r="E748" s="16"/>
      <c r="F748" s="16"/>
      <c r="G748" s="16"/>
      <c r="H748" s="16"/>
      <c r="I748" s="16"/>
    </row>
    <row r="749" ht="15.75" customHeight="1">
      <c r="A749" s="16"/>
      <c r="B749" s="16"/>
      <c r="C749" s="16"/>
      <c r="D749" s="16"/>
      <c r="E749" s="16"/>
      <c r="F749" s="16"/>
      <c r="G749" s="16"/>
      <c r="H749" s="16"/>
      <c r="I749" s="16"/>
    </row>
    <row r="750" ht="15.75" customHeight="1">
      <c r="A750" s="16"/>
      <c r="B750" s="16"/>
      <c r="C750" s="16"/>
      <c r="D750" s="16"/>
      <c r="E750" s="16"/>
      <c r="F750" s="16"/>
      <c r="G750" s="16"/>
      <c r="H750" s="16"/>
      <c r="I750" s="16"/>
    </row>
    <row r="751" ht="15.75" customHeight="1">
      <c r="A751" s="16"/>
      <c r="B751" s="16"/>
      <c r="C751" s="16"/>
      <c r="D751" s="16"/>
      <c r="E751" s="16"/>
      <c r="F751" s="16"/>
      <c r="G751" s="16"/>
      <c r="H751" s="16"/>
      <c r="I751" s="16"/>
    </row>
    <row r="752" ht="15.75" customHeight="1">
      <c r="A752" s="16"/>
      <c r="B752" s="16"/>
      <c r="C752" s="16"/>
      <c r="D752" s="16"/>
      <c r="E752" s="16"/>
      <c r="F752" s="16"/>
      <c r="G752" s="16"/>
      <c r="H752" s="16"/>
      <c r="I752" s="16"/>
    </row>
    <row r="753" ht="15.75" customHeight="1">
      <c r="A753" s="16"/>
      <c r="B753" s="16"/>
      <c r="C753" s="16"/>
      <c r="D753" s="16"/>
      <c r="E753" s="16"/>
      <c r="F753" s="16"/>
      <c r="G753" s="16"/>
      <c r="H753" s="16"/>
      <c r="I753" s="16"/>
    </row>
    <row r="754" ht="15.75" customHeight="1">
      <c r="A754" s="16"/>
      <c r="B754" s="16"/>
      <c r="C754" s="16"/>
      <c r="D754" s="16"/>
      <c r="E754" s="16"/>
      <c r="F754" s="16"/>
      <c r="G754" s="16"/>
      <c r="H754" s="16"/>
      <c r="I754" s="16"/>
    </row>
    <row r="755" ht="15.75" customHeight="1">
      <c r="A755" s="16"/>
      <c r="B755" s="16"/>
      <c r="C755" s="16"/>
      <c r="D755" s="16"/>
      <c r="E755" s="16"/>
      <c r="F755" s="16"/>
      <c r="G755" s="16"/>
      <c r="H755" s="16"/>
      <c r="I755" s="16"/>
    </row>
    <row r="756" ht="15.75" customHeight="1">
      <c r="A756" s="16"/>
      <c r="B756" s="16"/>
      <c r="C756" s="16"/>
      <c r="D756" s="16"/>
      <c r="E756" s="16"/>
      <c r="F756" s="16"/>
      <c r="G756" s="16"/>
      <c r="H756" s="16"/>
      <c r="I756" s="16"/>
    </row>
    <row r="757" ht="15.75" customHeight="1">
      <c r="A757" s="16"/>
      <c r="B757" s="16"/>
      <c r="C757" s="16"/>
      <c r="D757" s="16"/>
      <c r="E757" s="16"/>
      <c r="F757" s="16"/>
      <c r="G757" s="16"/>
      <c r="H757" s="16"/>
      <c r="I757" s="16"/>
    </row>
    <row r="758" ht="15.75" customHeight="1">
      <c r="A758" s="16"/>
      <c r="B758" s="16"/>
      <c r="C758" s="16"/>
      <c r="D758" s="16"/>
      <c r="E758" s="16"/>
      <c r="F758" s="16"/>
      <c r="G758" s="16"/>
      <c r="H758" s="16"/>
      <c r="I758" s="16"/>
    </row>
    <row r="759" ht="15.75" customHeight="1">
      <c r="A759" s="16"/>
      <c r="B759" s="16"/>
      <c r="C759" s="16"/>
      <c r="D759" s="16"/>
      <c r="E759" s="16"/>
      <c r="F759" s="16"/>
      <c r="G759" s="16"/>
      <c r="H759" s="16"/>
      <c r="I759" s="16"/>
    </row>
    <row r="760" ht="15.75" customHeight="1">
      <c r="A760" s="16"/>
      <c r="B760" s="16"/>
      <c r="C760" s="16"/>
      <c r="D760" s="16"/>
      <c r="E760" s="16"/>
      <c r="F760" s="16"/>
      <c r="G760" s="16"/>
      <c r="H760" s="16"/>
      <c r="I760" s="16"/>
    </row>
    <row r="761" ht="15.75" customHeight="1">
      <c r="A761" s="16"/>
      <c r="B761" s="16"/>
      <c r="C761" s="16"/>
      <c r="D761" s="16"/>
      <c r="E761" s="16"/>
      <c r="F761" s="16"/>
      <c r="G761" s="16"/>
      <c r="H761" s="16"/>
      <c r="I761" s="16"/>
    </row>
    <row r="762" ht="15.75" customHeight="1">
      <c r="A762" s="16"/>
      <c r="B762" s="16"/>
      <c r="C762" s="16"/>
      <c r="D762" s="16"/>
      <c r="E762" s="16"/>
      <c r="F762" s="16"/>
      <c r="G762" s="16"/>
      <c r="H762" s="16"/>
      <c r="I762" s="16"/>
    </row>
    <row r="763" ht="15.75" customHeight="1">
      <c r="A763" s="16"/>
      <c r="B763" s="16"/>
      <c r="C763" s="16"/>
      <c r="D763" s="16"/>
      <c r="E763" s="16"/>
      <c r="F763" s="16"/>
      <c r="G763" s="16"/>
      <c r="H763" s="16"/>
      <c r="I763" s="16"/>
    </row>
    <row r="764" ht="15.75" customHeight="1">
      <c r="A764" s="16"/>
      <c r="B764" s="16"/>
      <c r="C764" s="16"/>
      <c r="D764" s="16"/>
      <c r="E764" s="16"/>
      <c r="F764" s="16"/>
      <c r="G764" s="16"/>
      <c r="H764" s="16"/>
      <c r="I764" s="16"/>
    </row>
    <row r="765" ht="15.75" customHeight="1">
      <c r="A765" s="16"/>
      <c r="B765" s="16"/>
      <c r="C765" s="16"/>
      <c r="D765" s="16"/>
      <c r="E765" s="16"/>
      <c r="F765" s="16"/>
      <c r="G765" s="16"/>
      <c r="H765" s="16"/>
      <c r="I765" s="16"/>
    </row>
    <row r="766" ht="15.75" customHeight="1">
      <c r="A766" s="16"/>
      <c r="B766" s="16"/>
      <c r="C766" s="16"/>
      <c r="D766" s="16"/>
      <c r="E766" s="16"/>
      <c r="F766" s="16"/>
      <c r="G766" s="16"/>
      <c r="H766" s="16"/>
      <c r="I766" s="16"/>
    </row>
    <row r="767" ht="15.75" customHeight="1">
      <c r="A767" s="16"/>
      <c r="B767" s="16"/>
      <c r="C767" s="16"/>
      <c r="D767" s="16"/>
      <c r="E767" s="16"/>
      <c r="F767" s="16"/>
      <c r="G767" s="16"/>
      <c r="H767" s="16"/>
      <c r="I767" s="16"/>
    </row>
    <row r="768" ht="15.75" customHeight="1">
      <c r="A768" s="16"/>
      <c r="B768" s="16"/>
      <c r="C768" s="16"/>
      <c r="D768" s="16"/>
      <c r="E768" s="16"/>
      <c r="F768" s="16"/>
      <c r="G768" s="16"/>
      <c r="H768" s="16"/>
      <c r="I768" s="16"/>
    </row>
    <row r="769" ht="15.75" customHeight="1">
      <c r="A769" s="16"/>
      <c r="B769" s="16"/>
      <c r="C769" s="16"/>
      <c r="D769" s="16"/>
      <c r="E769" s="16"/>
      <c r="F769" s="16"/>
      <c r="G769" s="16"/>
      <c r="H769" s="16"/>
      <c r="I769" s="16"/>
    </row>
    <row r="770" ht="15.75" customHeight="1">
      <c r="A770" s="16"/>
      <c r="B770" s="16"/>
      <c r="C770" s="16"/>
      <c r="D770" s="16"/>
      <c r="E770" s="16"/>
      <c r="F770" s="16"/>
      <c r="G770" s="16"/>
      <c r="H770" s="16"/>
      <c r="I770" s="16"/>
    </row>
    <row r="771" ht="15.75" customHeight="1">
      <c r="A771" s="16"/>
      <c r="B771" s="16"/>
      <c r="C771" s="16"/>
      <c r="D771" s="16"/>
      <c r="E771" s="16"/>
      <c r="F771" s="16"/>
      <c r="G771" s="16"/>
      <c r="H771" s="16"/>
      <c r="I771" s="16"/>
    </row>
    <row r="772" ht="15.75" customHeight="1">
      <c r="A772" s="16"/>
      <c r="B772" s="16"/>
      <c r="C772" s="16"/>
      <c r="D772" s="16"/>
      <c r="E772" s="16"/>
      <c r="F772" s="16"/>
      <c r="G772" s="16"/>
      <c r="H772" s="16"/>
      <c r="I772" s="16"/>
    </row>
    <row r="773" ht="15.75" customHeight="1">
      <c r="A773" s="16"/>
      <c r="B773" s="16"/>
      <c r="C773" s="16"/>
      <c r="D773" s="16"/>
      <c r="E773" s="16"/>
      <c r="F773" s="16"/>
      <c r="G773" s="16"/>
      <c r="H773" s="16"/>
      <c r="I773" s="16"/>
    </row>
    <row r="774" ht="15.75" customHeight="1">
      <c r="A774" s="16"/>
      <c r="B774" s="16"/>
      <c r="C774" s="16"/>
      <c r="D774" s="16"/>
      <c r="E774" s="16"/>
      <c r="F774" s="16"/>
      <c r="G774" s="16"/>
      <c r="H774" s="16"/>
      <c r="I774" s="16"/>
    </row>
    <row r="775" ht="15.75" customHeight="1">
      <c r="A775" s="16"/>
      <c r="B775" s="16"/>
      <c r="C775" s="16"/>
      <c r="D775" s="16"/>
      <c r="E775" s="16"/>
      <c r="F775" s="16"/>
      <c r="G775" s="16"/>
      <c r="H775" s="16"/>
      <c r="I775" s="16"/>
    </row>
    <row r="776" ht="15.75" customHeight="1">
      <c r="A776" s="16"/>
      <c r="B776" s="16"/>
      <c r="C776" s="16"/>
      <c r="D776" s="16"/>
      <c r="E776" s="16"/>
      <c r="F776" s="16"/>
      <c r="G776" s="16"/>
      <c r="H776" s="16"/>
      <c r="I776" s="16"/>
    </row>
    <row r="777" ht="15.75" customHeight="1">
      <c r="A777" s="16"/>
      <c r="B777" s="16"/>
      <c r="C777" s="16"/>
      <c r="D777" s="16"/>
      <c r="E777" s="16"/>
      <c r="F777" s="16"/>
      <c r="G777" s="16"/>
      <c r="H777" s="16"/>
      <c r="I777" s="16"/>
    </row>
    <row r="778" ht="15.75" customHeight="1">
      <c r="A778" s="16"/>
      <c r="B778" s="16"/>
      <c r="C778" s="16"/>
      <c r="D778" s="16"/>
      <c r="E778" s="16"/>
      <c r="F778" s="16"/>
      <c r="G778" s="16"/>
      <c r="H778" s="16"/>
      <c r="I778" s="16"/>
    </row>
    <row r="779" ht="15.75" customHeight="1">
      <c r="A779" s="16"/>
      <c r="B779" s="16"/>
      <c r="C779" s="16"/>
      <c r="D779" s="16"/>
      <c r="E779" s="16"/>
      <c r="F779" s="16"/>
      <c r="G779" s="16"/>
      <c r="H779" s="16"/>
      <c r="I779" s="16"/>
    </row>
    <row r="780" ht="15.75" customHeight="1">
      <c r="A780" s="16"/>
      <c r="B780" s="16"/>
      <c r="C780" s="16"/>
      <c r="D780" s="16"/>
      <c r="E780" s="16"/>
      <c r="F780" s="16"/>
      <c r="G780" s="16"/>
      <c r="H780" s="16"/>
      <c r="I780" s="16"/>
    </row>
    <row r="781" ht="15.75" customHeight="1">
      <c r="A781" s="16"/>
      <c r="B781" s="16"/>
      <c r="C781" s="16"/>
      <c r="D781" s="16"/>
      <c r="E781" s="16"/>
      <c r="F781" s="16"/>
      <c r="G781" s="16"/>
      <c r="H781" s="16"/>
      <c r="I781" s="16"/>
    </row>
    <row r="782" ht="15.75" customHeight="1">
      <c r="A782" s="16"/>
      <c r="B782" s="16"/>
      <c r="C782" s="16"/>
      <c r="D782" s="16"/>
      <c r="E782" s="16"/>
      <c r="F782" s="16"/>
      <c r="G782" s="16"/>
      <c r="H782" s="16"/>
      <c r="I782" s="16"/>
    </row>
    <row r="783" ht="15.75" customHeight="1">
      <c r="A783" s="16"/>
      <c r="B783" s="16"/>
      <c r="C783" s="16"/>
      <c r="D783" s="16"/>
      <c r="E783" s="16"/>
      <c r="F783" s="16"/>
      <c r="G783" s="16"/>
      <c r="H783" s="16"/>
      <c r="I783" s="16"/>
    </row>
    <row r="784" ht="15.75" customHeight="1">
      <c r="A784" s="16"/>
      <c r="B784" s="16"/>
      <c r="C784" s="16"/>
      <c r="D784" s="16"/>
      <c r="E784" s="16"/>
      <c r="F784" s="16"/>
      <c r="G784" s="16"/>
      <c r="H784" s="16"/>
      <c r="I784" s="16"/>
    </row>
    <row r="785" ht="15.75" customHeight="1">
      <c r="A785" s="16"/>
      <c r="B785" s="16"/>
      <c r="C785" s="16"/>
      <c r="D785" s="16"/>
      <c r="E785" s="16"/>
      <c r="F785" s="16"/>
      <c r="G785" s="16"/>
      <c r="H785" s="16"/>
      <c r="I785" s="16"/>
    </row>
    <row r="786" ht="15.75" customHeight="1">
      <c r="A786" s="16"/>
      <c r="B786" s="16"/>
      <c r="C786" s="16"/>
      <c r="D786" s="16"/>
      <c r="E786" s="16"/>
      <c r="F786" s="16"/>
      <c r="G786" s="16"/>
      <c r="H786" s="16"/>
      <c r="I786" s="16"/>
    </row>
    <row r="787" ht="15.75" customHeight="1">
      <c r="A787" s="16"/>
      <c r="B787" s="16"/>
      <c r="C787" s="16"/>
      <c r="D787" s="16"/>
      <c r="E787" s="16"/>
      <c r="F787" s="16"/>
      <c r="G787" s="16"/>
      <c r="H787" s="16"/>
      <c r="I787" s="16"/>
    </row>
    <row r="788" ht="15.75" customHeight="1">
      <c r="A788" s="16"/>
      <c r="B788" s="16"/>
      <c r="C788" s="16"/>
      <c r="D788" s="16"/>
      <c r="E788" s="16"/>
      <c r="F788" s="16"/>
      <c r="G788" s="16"/>
      <c r="H788" s="16"/>
      <c r="I788" s="16"/>
    </row>
    <row r="789" ht="15.75" customHeight="1">
      <c r="A789" s="16"/>
      <c r="B789" s="16"/>
      <c r="C789" s="16"/>
      <c r="D789" s="16"/>
      <c r="E789" s="16"/>
      <c r="F789" s="16"/>
      <c r="G789" s="16"/>
      <c r="H789" s="16"/>
      <c r="I789" s="16"/>
    </row>
    <row r="790" ht="15.75" customHeight="1">
      <c r="A790" s="16"/>
      <c r="B790" s="16"/>
      <c r="C790" s="16"/>
      <c r="D790" s="16"/>
      <c r="E790" s="16"/>
      <c r="F790" s="16"/>
      <c r="G790" s="16"/>
      <c r="H790" s="16"/>
      <c r="I790" s="16"/>
    </row>
    <row r="791" ht="15.75" customHeight="1">
      <c r="A791" s="16"/>
      <c r="B791" s="16"/>
      <c r="C791" s="16"/>
      <c r="D791" s="16"/>
      <c r="E791" s="16"/>
      <c r="F791" s="16"/>
      <c r="G791" s="16"/>
      <c r="H791" s="16"/>
      <c r="I791" s="16"/>
    </row>
    <row r="792" ht="15.75" customHeight="1">
      <c r="A792" s="16"/>
      <c r="B792" s="16"/>
      <c r="C792" s="16"/>
      <c r="D792" s="16"/>
      <c r="E792" s="16"/>
      <c r="F792" s="16"/>
      <c r="G792" s="16"/>
      <c r="H792" s="16"/>
      <c r="I792" s="16"/>
    </row>
    <row r="793" ht="15.75" customHeight="1">
      <c r="A793" s="16"/>
      <c r="B793" s="16"/>
      <c r="C793" s="16"/>
      <c r="D793" s="16"/>
      <c r="E793" s="16"/>
      <c r="F793" s="16"/>
      <c r="G793" s="16"/>
      <c r="H793" s="16"/>
      <c r="I793" s="16"/>
    </row>
    <row r="794" ht="15.75" customHeight="1">
      <c r="A794" s="16"/>
      <c r="B794" s="16"/>
      <c r="C794" s="16"/>
      <c r="D794" s="16"/>
      <c r="E794" s="16"/>
      <c r="F794" s="16"/>
      <c r="G794" s="16"/>
      <c r="H794" s="16"/>
      <c r="I794" s="16"/>
    </row>
    <row r="795" ht="15.75" customHeight="1">
      <c r="A795" s="16"/>
      <c r="B795" s="16"/>
      <c r="C795" s="16"/>
      <c r="D795" s="16"/>
      <c r="E795" s="16"/>
      <c r="F795" s="16"/>
      <c r="G795" s="16"/>
      <c r="H795" s="16"/>
      <c r="I795" s="16"/>
    </row>
    <row r="796" ht="15.75" customHeight="1">
      <c r="A796" s="16"/>
      <c r="B796" s="16"/>
      <c r="C796" s="16"/>
      <c r="D796" s="16"/>
      <c r="E796" s="16"/>
      <c r="F796" s="16"/>
      <c r="G796" s="16"/>
      <c r="H796" s="16"/>
      <c r="I796" s="16"/>
    </row>
    <row r="797" ht="15.75" customHeight="1">
      <c r="A797" s="16"/>
      <c r="B797" s="16"/>
      <c r="C797" s="16"/>
      <c r="D797" s="16"/>
      <c r="E797" s="16"/>
      <c r="F797" s="16"/>
      <c r="G797" s="16"/>
      <c r="H797" s="16"/>
      <c r="I797" s="16"/>
    </row>
    <row r="798" ht="15.75" customHeight="1">
      <c r="A798" s="16"/>
      <c r="B798" s="16"/>
      <c r="C798" s="16"/>
      <c r="D798" s="16"/>
      <c r="E798" s="16"/>
      <c r="F798" s="16"/>
      <c r="G798" s="16"/>
      <c r="H798" s="16"/>
      <c r="I798" s="16"/>
    </row>
    <row r="799" ht="15.75" customHeight="1">
      <c r="A799" s="16"/>
      <c r="B799" s="16"/>
      <c r="C799" s="16"/>
      <c r="D799" s="16"/>
      <c r="E799" s="16"/>
      <c r="F799" s="16"/>
      <c r="G799" s="16"/>
      <c r="H799" s="16"/>
      <c r="I799" s="16"/>
    </row>
    <row r="800" ht="15.75" customHeight="1">
      <c r="A800" s="16"/>
      <c r="B800" s="16"/>
      <c r="C800" s="16"/>
      <c r="D800" s="16"/>
      <c r="E800" s="16"/>
      <c r="F800" s="16"/>
      <c r="G800" s="16"/>
      <c r="H800" s="16"/>
      <c r="I800" s="16"/>
    </row>
    <row r="801" ht="15.75" customHeight="1">
      <c r="A801" s="16"/>
      <c r="B801" s="16"/>
      <c r="C801" s="16"/>
      <c r="D801" s="16"/>
      <c r="E801" s="16"/>
      <c r="F801" s="16"/>
      <c r="G801" s="16"/>
      <c r="H801" s="16"/>
      <c r="I801" s="16"/>
    </row>
    <row r="802" ht="15.75" customHeight="1">
      <c r="A802" s="16"/>
      <c r="B802" s="16"/>
      <c r="C802" s="16"/>
      <c r="D802" s="16"/>
      <c r="E802" s="16"/>
      <c r="F802" s="16"/>
      <c r="G802" s="16"/>
      <c r="H802" s="16"/>
      <c r="I802" s="16"/>
    </row>
    <row r="803" ht="15.75" customHeight="1">
      <c r="A803" s="16"/>
      <c r="B803" s="16"/>
      <c r="C803" s="16"/>
      <c r="D803" s="16"/>
      <c r="E803" s="16"/>
      <c r="F803" s="16"/>
      <c r="G803" s="16"/>
      <c r="H803" s="16"/>
      <c r="I803" s="16"/>
    </row>
    <row r="804" ht="15.75" customHeight="1">
      <c r="A804" s="16"/>
      <c r="B804" s="16"/>
      <c r="C804" s="16"/>
      <c r="D804" s="16"/>
      <c r="E804" s="16"/>
      <c r="F804" s="16"/>
      <c r="G804" s="16"/>
      <c r="H804" s="16"/>
      <c r="I804" s="16"/>
    </row>
    <row r="805" ht="15.75" customHeight="1">
      <c r="A805" s="16"/>
      <c r="B805" s="16"/>
      <c r="C805" s="16"/>
      <c r="D805" s="16"/>
      <c r="E805" s="16"/>
      <c r="F805" s="16"/>
      <c r="G805" s="16"/>
      <c r="H805" s="16"/>
      <c r="I805" s="16"/>
    </row>
    <row r="806" ht="15.75" customHeight="1">
      <c r="A806" s="16"/>
      <c r="B806" s="16"/>
      <c r="C806" s="16"/>
      <c r="D806" s="16"/>
      <c r="E806" s="16"/>
      <c r="F806" s="16"/>
      <c r="G806" s="16"/>
      <c r="H806" s="16"/>
      <c r="I806" s="16"/>
    </row>
    <row r="807" ht="15.75" customHeight="1">
      <c r="A807" s="16"/>
      <c r="B807" s="16"/>
      <c r="C807" s="16"/>
      <c r="D807" s="16"/>
      <c r="E807" s="16"/>
      <c r="F807" s="16"/>
      <c r="G807" s="16"/>
      <c r="H807" s="16"/>
      <c r="I807" s="16"/>
    </row>
    <row r="808" ht="15.75" customHeight="1">
      <c r="A808" s="16"/>
      <c r="B808" s="16"/>
      <c r="C808" s="16"/>
      <c r="D808" s="16"/>
      <c r="E808" s="16"/>
      <c r="F808" s="16"/>
      <c r="G808" s="16"/>
      <c r="H808" s="16"/>
      <c r="I808" s="16"/>
    </row>
    <row r="809" ht="15.75" customHeight="1">
      <c r="A809" s="16"/>
      <c r="B809" s="16"/>
      <c r="C809" s="16"/>
      <c r="D809" s="16"/>
      <c r="E809" s="16"/>
      <c r="F809" s="16"/>
      <c r="G809" s="16"/>
      <c r="H809" s="16"/>
      <c r="I809" s="16"/>
    </row>
    <row r="810" ht="15.75" customHeight="1">
      <c r="A810" s="16"/>
      <c r="B810" s="16"/>
      <c r="C810" s="16"/>
      <c r="D810" s="16"/>
      <c r="E810" s="16"/>
      <c r="F810" s="16"/>
      <c r="G810" s="16"/>
      <c r="H810" s="16"/>
      <c r="I810" s="16"/>
    </row>
    <row r="811" ht="15.75" customHeight="1">
      <c r="A811" s="16"/>
      <c r="B811" s="16"/>
      <c r="C811" s="16"/>
      <c r="D811" s="16"/>
      <c r="E811" s="16"/>
      <c r="F811" s="16"/>
      <c r="G811" s="16"/>
      <c r="H811" s="16"/>
      <c r="I811" s="16"/>
    </row>
    <row r="812" ht="15.75" customHeight="1">
      <c r="A812" s="16"/>
      <c r="B812" s="16"/>
      <c r="C812" s="16"/>
      <c r="D812" s="16"/>
      <c r="E812" s="16"/>
      <c r="F812" s="16"/>
      <c r="G812" s="16"/>
      <c r="H812" s="16"/>
      <c r="I812" s="16"/>
    </row>
    <row r="813" ht="15.75" customHeight="1">
      <c r="A813" s="16"/>
      <c r="B813" s="16"/>
      <c r="C813" s="16"/>
      <c r="D813" s="16"/>
      <c r="E813" s="16"/>
      <c r="F813" s="16"/>
      <c r="G813" s="16"/>
      <c r="H813" s="16"/>
      <c r="I813" s="16"/>
    </row>
    <row r="814" ht="15.75" customHeight="1">
      <c r="A814" s="16"/>
      <c r="B814" s="16"/>
      <c r="C814" s="16"/>
      <c r="D814" s="16"/>
      <c r="E814" s="16"/>
      <c r="F814" s="16"/>
      <c r="G814" s="16"/>
      <c r="H814" s="16"/>
      <c r="I814" s="16"/>
    </row>
    <row r="815" ht="15.75" customHeight="1">
      <c r="A815" s="16"/>
      <c r="B815" s="16"/>
      <c r="C815" s="16"/>
      <c r="D815" s="16"/>
      <c r="E815" s="16"/>
      <c r="F815" s="16"/>
      <c r="G815" s="16"/>
      <c r="H815" s="16"/>
      <c r="I815" s="16"/>
    </row>
    <row r="816" ht="15.75" customHeight="1">
      <c r="A816" s="16"/>
      <c r="B816" s="16"/>
      <c r="C816" s="16"/>
      <c r="D816" s="16"/>
      <c r="E816" s="16"/>
      <c r="F816" s="16"/>
      <c r="G816" s="16"/>
      <c r="H816" s="16"/>
      <c r="I816" s="16"/>
    </row>
    <row r="817" ht="15.75" customHeight="1">
      <c r="A817" s="16"/>
      <c r="B817" s="16"/>
      <c r="C817" s="16"/>
      <c r="D817" s="16"/>
      <c r="E817" s="16"/>
      <c r="F817" s="16"/>
      <c r="G817" s="16"/>
      <c r="H817" s="16"/>
      <c r="I817" s="16"/>
    </row>
    <row r="818" ht="15.75" customHeight="1">
      <c r="A818" s="16"/>
      <c r="B818" s="16"/>
      <c r="C818" s="16"/>
      <c r="D818" s="16"/>
      <c r="E818" s="16"/>
      <c r="F818" s="16"/>
      <c r="G818" s="16"/>
      <c r="H818" s="16"/>
      <c r="I818" s="16"/>
    </row>
    <row r="819" ht="15.75" customHeight="1">
      <c r="A819" s="16"/>
      <c r="B819" s="16"/>
      <c r="C819" s="16"/>
      <c r="D819" s="16"/>
      <c r="E819" s="16"/>
      <c r="F819" s="16"/>
      <c r="G819" s="16"/>
      <c r="H819" s="16"/>
      <c r="I819" s="16"/>
    </row>
    <row r="820" ht="15.75" customHeight="1">
      <c r="A820" s="16"/>
      <c r="B820" s="16"/>
      <c r="C820" s="16"/>
      <c r="D820" s="16"/>
      <c r="E820" s="16"/>
      <c r="F820" s="16"/>
      <c r="G820" s="16"/>
      <c r="H820" s="16"/>
      <c r="I820" s="16"/>
    </row>
    <row r="821" ht="15.75" customHeight="1">
      <c r="A821" s="16"/>
      <c r="B821" s="16"/>
      <c r="C821" s="16"/>
      <c r="D821" s="16"/>
      <c r="E821" s="16"/>
      <c r="F821" s="16"/>
      <c r="G821" s="16"/>
      <c r="H821" s="16"/>
      <c r="I821" s="16"/>
    </row>
    <row r="822" ht="15.75" customHeight="1">
      <c r="A822" s="16"/>
      <c r="B822" s="16"/>
      <c r="C822" s="16"/>
      <c r="D822" s="16"/>
      <c r="E822" s="16"/>
      <c r="F822" s="16"/>
      <c r="G822" s="16"/>
      <c r="H822" s="16"/>
      <c r="I822" s="16"/>
    </row>
    <row r="823" ht="15.75" customHeight="1">
      <c r="A823" s="16"/>
      <c r="B823" s="16"/>
      <c r="C823" s="16"/>
      <c r="D823" s="16"/>
      <c r="E823" s="16"/>
      <c r="F823" s="16"/>
      <c r="G823" s="16"/>
      <c r="H823" s="16"/>
      <c r="I823" s="16"/>
    </row>
    <row r="824" ht="15.75" customHeight="1">
      <c r="A824" s="16"/>
      <c r="B824" s="16"/>
      <c r="C824" s="16"/>
      <c r="D824" s="16"/>
      <c r="E824" s="16"/>
      <c r="F824" s="16"/>
      <c r="G824" s="16"/>
      <c r="H824" s="16"/>
      <c r="I824" s="16"/>
    </row>
    <row r="825" ht="15.75" customHeight="1">
      <c r="A825" s="16"/>
      <c r="B825" s="16"/>
      <c r="C825" s="16"/>
      <c r="D825" s="16"/>
      <c r="E825" s="16"/>
      <c r="F825" s="16"/>
      <c r="G825" s="16"/>
      <c r="H825" s="16"/>
      <c r="I825" s="16"/>
    </row>
    <row r="8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</row>
    <row r="827" ht="15.75" customHeight="1">
      <c r="A827" s="16"/>
      <c r="B827" s="16"/>
      <c r="C827" s="16"/>
      <c r="D827" s="16"/>
      <c r="E827" s="16"/>
      <c r="F827" s="16"/>
      <c r="G827" s="16"/>
      <c r="H827" s="16"/>
      <c r="I827" s="16"/>
    </row>
    <row r="828" ht="15.75" customHeight="1">
      <c r="A828" s="16"/>
      <c r="B828" s="16"/>
      <c r="C828" s="16"/>
      <c r="D828" s="16"/>
      <c r="E828" s="16"/>
      <c r="F828" s="16"/>
      <c r="G828" s="16"/>
      <c r="H828" s="16"/>
      <c r="I828" s="16"/>
    </row>
    <row r="829" ht="15.75" customHeight="1">
      <c r="A829" s="16"/>
      <c r="B829" s="16"/>
      <c r="C829" s="16"/>
      <c r="D829" s="16"/>
      <c r="E829" s="16"/>
      <c r="F829" s="16"/>
      <c r="G829" s="16"/>
      <c r="H829" s="16"/>
      <c r="I829" s="16"/>
    </row>
    <row r="830" ht="15.75" customHeight="1">
      <c r="A830" s="16"/>
      <c r="B830" s="16"/>
      <c r="C830" s="16"/>
      <c r="D830" s="16"/>
      <c r="E830" s="16"/>
      <c r="F830" s="16"/>
      <c r="G830" s="16"/>
      <c r="H830" s="16"/>
      <c r="I830" s="16"/>
    </row>
    <row r="831" ht="15.75" customHeight="1">
      <c r="A831" s="16"/>
      <c r="B831" s="16"/>
      <c r="C831" s="16"/>
      <c r="D831" s="16"/>
      <c r="E831" s="16"/>
      <c r="F831" s="16"/>
      <c r="G831" s="16"/>
      <c r="H831" s="16"/>
      <c r="I831" s="16"/>
    </row>
    <row r="832" ht="15.75" customHeight="1">
      <c r="A832" s="16"/>
      <c r="B832" s="16"/>
      <c r="C832" s="16"/>
      <c r="D832" s="16"/>
      <c r="E832" s="16"/>
      <c r="F832" s="16"/>
      <c r="G832" s="16"/>
      <c r="H832" s="16"/>
      <c r="I832" s="16"/>
    </row>
    <row r="833" ht="15.75" customHeight="1">
      <c r="A833" s="16"/>
      <c r="B833" s="16"/>
      <c r="C833" s="16"/>
      <c r="D833" s="16"/>
      <c r="E833" s="16"/>
      <c r="F833" s="16"/>
      <c r="G833" s="16"/>
      <c r="H833" s="16"/>
      <c r="I833" s="16"/>
    </row>
    <row r="834" ht="15.75" customHeight="1">
      <c r="A834" s="16"/>
      <c r="B834" s="16"/>
      <c r="C834" s="16"/>
      <c r="D834" s="16"/>
      <c r="E834" s="16"/>
      <c r="F834" s="16"/>
      <c r="G834" s="16"/>
      <c r="H834" s="16"/>
      <c r="I834" s="16"/>
    </row>
    <row r="835" ht="15.75" customHeight="1">
      <c r="A835" s="16"/>
      <c r="B835" s="16"/>
      <c r="C835" s="16"/>
      <c r="D835" s="16"/>
      <c r="E835" s="16"/>
      <c r="F835" s="16"/>
      <c r="G835" s="16"/>
      <c r="H835" s="16"/>
      <c r="I835" s="16"/>
    </row>
    <row r="836" ht="15.75" customHeight="1">
      <c r="A836" s="16"/>
      <c r="B836" s="16"/>
      <c r="C836" s="16"/>
      <c r="D836" s="16"/>
      <c r="E836" s="16"/>
      <c r="F836" s="16"/>
      <c r="G836" s="16"/>
      <c r="H836" s="16"/>
      <c r="I836" s="16"/>
    </row>
    <row r="837" ht="15.75" customHeight="1">
      <c r="A837" s="16"/>
      <c r="B837" s="16"/>
      <c r="C837" s="16"/>
      <c r="D837" s="16"/>
      <c r="E837" s="16"/>
      <c r="F837" s="16"/>
      <c r="G837" s="16"/>
      <c r="H837" s="16"/>
      <c r="I837" s="16"/>
    </row>
    <row r="838" ht="15.75" customHeight="1">
      <c r="A838" s="16"/>
      <c r="B838" s="16"/>
      <c r="C838" s="16"/>
      <c r="D838" s="16"/>
      <c r="E838" s="16"/>
      <c r="F838" s="16"/>
      <c r="G838" s="16"/>
      <c r="H838" s="16"/>
      <c r="I838" s="16"/>
    </row>
    <row r="839" ht="15.75" customHeight="1">
      <c r="A839" s="16"/>
      <c r="B839" s="16"/>
      <c r="C839" s="16"/>
      <c r="D839" s="16"/>
      <c r="E839" s="16"/>
      <c r="F839" s="16"/>
      <c r="G839" s="16"/>
      <c r="H839" s="16"/>
      <c r="I839" s="16"/>
    </row>
    <row r="840" ht="15.75" customHeight="1">
      <c r="A840" s="16"/>
      <c r="B840" s="16"/>
      <c r="C840" s="16"/>
      <c r="D840" s="16"/>
      <c r="E840" s="16"/>
      <c r="F840" s="16"/>
      <c r="G840" s="16"/>
      <c r="H840" s="16"/>
      <c r="I840" s="16"/>
    </row>
    <row r="841" ht="15.75" customHeight="1">
      <c r="A841" s="16"/>
      <c r="B841" s="16"/>
      <c r="C841" s="16"/>
      <c r="D841" s="16"/>
      <c r="E841" s="16"/>
      <c r="F841" s="16"/>
      <c r="G841" s="16"/>
      <c r="H841" s="16"/>
      <c r="I841" s="16"/>
    </row>
    <row r="842" ht="15.75" customHeight="1">
      <c r="A842" s="16"/>
      <c r="B842" s="16"/>
      <c r="C842" s="16"/>
      <c r="D842" s="16"/>
      <c r="E842" s="16"/>
      <c r="F842" s="16"/>
      <c r="G842" s="16"/>
      <c r="H842" s="16"/>
      <c r="I842" s="16"/>
    </row>
    <row r="843" ht="15.75" customHeight="1">
      <c r="A843" s="16"/>
      <c r="B843" s="16"/>
      <c r="C843" s="16"/>
      <c r="D843" s="16"/>
      <c r="E843" s="16"/>
      <c r="F843" s="16"/>
      <c r="G843" s="16"/>
      <c r="H843" s="16"/>
      <c r="I843" s="16"/>
    </row>
    <row r="844" ht="15.75" customHeight="1">
      <c r="A844" s="16"/>
      <c r="B844" s="16"/>
      <c r="C844" s="16"/>
      <c r="D844" s="16"/>
      <c r="E844" s="16"/>
      <c r="F844" s="16"/>
      <c r="G844" s="16"/>
      <c r="H844" s="16"/>
      <c r="I844" s="16"/>
    </row>
    <row r="845" ht="15.75" customHeight="1">
      <c r="A845" s="16"/>
      <c r="B845" s="16"/>
      <c r="C845" s="16"/>
      <c r="D845" s="16"/>
      <c r="E845" s="16"/>
      <c r="F845" s="16"/>
      <c r="G845" s="16"/>
      <c r="H845" s="16"/>
      <c r="I845" s="16"/>
    </row>
    <row r="846" ht="15.75" customHeight="1">
      <c r="A846" s="16"/>
      <c r="B846" s="16"/>
      <c r="C846" s="16"/>
      <c r="D846" s="16"/>
      <c r="E846" s="16"/>
      <c r="F846" s="16"/>
      <c r="G846" s="16"/>
      <c r="H846" s="16"/>
      <c r="I846" s="16"/>
    </row>
    <row r="847" ht="15.75" customHeight="1">
      <c r="A847" s="16"/>
      <c r="B847" s="16"/>
      <c r="C847" s="16"/>
      <c r="D847" s="16"/>
      <c r="E847" s="16"/>
      <c r="F847" s="16"/>
      <c r="G847" s="16"/>
      <c r="H847" s="16"/>
      <c r="I847" s="16"/>
    </row>
    <row r="848" ht="15.75" customHeight="1">
      <c r="A848" s="16"/>
      <c r="B848" s="16"/>
      <c r="C848" s="16"/>
      <c r="D848" s="16"/>
      <c r="E848" s="16"/>
      <c r="F848" s="16"/>
      <c r="G848" s="16"/>
      <c r="H848" s="16"/>
      <c r="I848" s="16"/>
    </row>
    <row r="849" ht="15.75" customHeight="1">
      <c r="A849" s="16"/>
      <c r="B849" s="16"/>
      <c r="C849" s="16"/>
      <c r="D849" s="16"/>
      <c r="E849" s="16"/>
      <c r="F849" s="16"/>
      <c r="G849" s="16"/>
      <c r="H849" s="16"/>
      <c r="I849" s="16"/>
    </row>
    <row r="850" ht="15.75" customHeight="1">
      <c r="A850" s="16"/>
      <c r="B850" s="16"/>
      <c r="C850" s="16"/>
      <c r="D850" s="16"/>
      <c r="E850" s="16"/>
      <c r="F850" s="16"/>
      <c r="G850" s="16"/>
      <c r="H850" s="16"/>
      <c r="I850" s="16"/>
    </row>
    <row r="851" ht="15.75" customHeight="1">
      <c r="A851" s="16"/>
      <c r="B851" s="16"/>
      <c r="C851" s="16"/>
      <c r="D851" s="16"/>
      <c r="E851" s="16"/>
      <c r="F851" s="16"/>
      <c r="G851" s="16"/>
      <c r="H851" s="16"/>
      <c r="I851" s="16"/>
    </row>
    <row r="852" ht="15.75" customHeight="1">
      <c r="A852" s="16"/>
      <c r="B852" s="16"/>
      <c r="C852" s="16"/>
      <c r="D852" s="16"/>
      <c r="E852" s="16"/>
      <c r="F852" s="16"/>
      <c r="G852" s="16"/>
      <c r="H852" s="16"/>
      <c r="I852" s="16"/>
    </row>
    <row r="853" ht="15.75" customHeight="1">
      <c r="A853" s="16"/>
      <c r="B853" s="16"/>
      <c r="C853" s="16"/>
      <c r="D853" s="16"/>
      <c r="E853" s="16"/>
      <c r="F853" s="16"/>
      <c r="G853" s="16"/>
      <c r="H853" s="16"/>
      <c r="I853" s="16"/>
    </row>
    <row r="854" ht="15.75" customHeight="1">
      <c r="A854" s="16"/>
      <c r="B854" s="16"/>
      <c r="C854" s="16"/>
      <c r="D854" s="16"/>
      <c r="E854" s="16"/>
      <c r="F854" s="16"/>
      <c r="G854" s="16"/>
      <c r="H854" s="16"/>
      <c r="I854" s="16"/>
    </row>
    <row r="855" ht="15.75" customHeight="1">
      <c r="A855" s="16"/>
      <c r="B855" s="16"/>
      <c r="C855" s="16"/>
      <c r="D855" s="16"/>
      <c r="E855" s="16"/>
      <c r="F855" s="16"/>
      <c r="G855" s="16"/>
      <c r="H855" s="16"/>
      <c r="I855" s="16"/>
    </row>
    <row r="856" ht="15.75" customHeight="1">
      <c r="A856" s="16"/>
      <c r="B856" s="16"/>
      <c r="C856" s="16"/>
      <c r="D856" s="16"/>
      <c r="E856" s="16"/>
      <c r="F856" s="16"/>
      <c r="G856" s="16"/>
      <c r="H856" s="16"/>
      <c r="I856" s="16"/>
    </row>
    <row r="857" ht="15.75" customHeight="1">
      <c r="A857" s="16"/>
      <c r="B857" s="16"/>
      <c r="C857" s="16"/>
      <c r="D857" s="16"/>
      <c r="E857" s="16"/>
      <c r="F857" s="16"/>
      <c r="G857" s="16"/>
      <c r="H857" s="16"/>
      <c r="I857" s="16"/>
    </row>
    <row r="858" ht="15.75" customHeight="1">
      <c r="A858" s="16"/>
      <c r="B858" s="16"/>
      <c r="C858" s="16"/>
      <c r="D858" s="16"/>
      <c r="E858" s="16"/>
      <c r="F858" s="16"/>
      <c r="G858" s="16"/>
      <c r="H858" s="16"/>
      <c r="I858" s="16"/>
    </row>
    <row r="859" ht="15.75" customHeight="1">
      <c r="A859" s="16"/>
      <c r="B859" s="16"/>
      <c r="C859" s="16"/>
      <c r="D859" s="16"/>
      <c r="E859" s="16"/>
      <c r="F859" s="16"/>
      <c r="G859" s="16"/>
      <c r="H859" s="16"/>
      <c r="I859" s="16"/>
    </row>
    <row r="860" ht="15.75" customHeight="1">
      <c r="A860" s="16"/>
      <c r="B860" s="16"/>
      <c r="C860" s="16"/>
      <c r="D860" s="16"/>
      <c r="E860" s="16"/>
      <c r="F860" s="16"/>
      <c r="G860" s="16"/>
      <c r="H860" s="16"/>
      <c r="I860" s="16"/>
    </row>
    <row r="861" ht="15.75" customHeight="1">
      <c r="A861" s="16"/>
      <c r="B861" s="16"/>
      <c r="C861" s="16"/>
      <c r="D861" s="16"/>
      <c r="E861" s="16"/>
      <c r="F861" s="16"/>
      <c r="G861" s="16"/>
      <c r="H861" s="16"/>
      <c r="I861" s="16"/>
    </row>
    <row r="862" ht="15.75" customHeight="1">
      <c r="A862" s="16"/>
      <c r="B862" s="16"/>
      <c r="C862" s="16"/>
      <c r="D862" s="16"/>
      <c r="E862" s="16"/>
      <c r="F862" s="16"/>
      <c r="G862" s="16"/>
      <c r="H862" s="16"/>
      <c r="I862" s="16"/>
    </row>
    <row r="863" ht="15.75" customHeight="1">
      <c r="A863" s="16"/>
      <c r="B863" s="16"/>
      <c r="C863" s="16"/>
      <c r="D863" s="16"/>
      <c r="E863" s="16"/>
      <c r="F863" s="16"/>
      <c r="G863" s="16"/>
      <c r="H863" s="16"/>
      <c r="I863" s="16"/>
    </row>
    <row r="864" ht="15.75" customHeight="1">
      <c r="A864" s="16"/>
      <c r="B864" s="16"/>
      <c r="C864" s="16"/>
      <c r="D864" s="16"/>
      <c r="E864" s="16"/>
      <c r="F864" s="16"/>
      <c r="G864" s="16"/>
      <c r="H864" s="16"/>
      <c r="I864" s="16"/>
    </row>
    <row r="865" ht="15.75" customHeight="1">
      <c r="A865" s="16"/>
      <c r="B865" s="16"/>
      <c r="C865" s="16"/>
      <c r="D865" s="16"/>
      <c r="E865" s="16"/>
      <c r="F865" s="16"/>
      <c r="G865" s="16"/>
      <c r="H865" s="16"/>
      <c r="I865" s="16"/>
    </row>
    <row r="866" ht="15.75" customHeight="1">
      <c r="A866" s="16"/>
      <c r="B866" s="16"/>
      <c r="C866" s="16"/>
      <c r="D866" s="16"/>
      <c r="E866" s="16"/>
      <c r="F866" s="16"/>
      <c r="G866" s="16"/>
      <c r="H866" s="16"/>
      <c r="I866" s="16"/>
    </row>
    <row r="867" ht="15.75" customHeight="1">
      <c r="A867" s="16"/>
      <c r="B867" s="16"/>
      <c r="C867" s="16"/>
      <c r="D867" s="16"/>
      <c r="E867" s="16"/>
      <c r="F867" s="16"/>
      <c r="G867" s="16"/>
      <c r="H867" s="16"/>
      <c r="I867" s="16"/>
    </row>
    <row r="868" ht="15.75" customHeight="1">
      <c r="A868" s="16"/>
      <c r="B868" s="16"/>
      <c r="C868" s="16"/>
      <c r="D868" s="16"/>
      <c r="E868" s="16"/>
      <c r="F868" s="16"/>
      <c r="G868" s="16"/>
      <c r="H868" s="16"/>
      <c r="I868" s="16"/>
    </row>
    <row r="869" ht="15.75" customHeight="1">
      <c r="A869" s="16"/>
      <c r="B869" s="16"/>
      <c r="C869" s="16"/>
      <c r="D869" s="16"/>
      <c r="E869" s="16"/>
      <c r="F869" s="16"/>
      <c r="G869" s="16"/>
      <c r="H869" s="16"/>
      <c r="I869" s="16"/>
    </row>
    <row r="870" ht="15.75" customHeight="1">
      <c r="A870" s="16"/>
      <c r="B870" s="16"/>
      <c r="C870" s="16"/>
      <c r="D870" s="16"/>
      <c r="E870" s="16"/>
      <c r="F870" s="16"/>
      <c r="G870" s="16"/>
      <c r="H870" s="16"/>
      <c r="I870" s="16"/>
    </row>
    <row r="871" ht="15.75" customHeight="1">
      <c r="A871" s="16"/>
      <c r="B871" s="16"/>
      <c r="C871" s="16"/>
      <c r="D871" s="16"/>
      <c r="E871" s="16"/>
      <c r="F871" s="16"/>
      <c r="G871" s="16"/>
      <c r="H871" s="16"/>
      <c r="I871" s="16"/>
    </row>
    <row r="872" ht="15.75" customHeight="1">
      <c r="A872" s="16"/>
      <c r="B872" s="16"/>
      <c r="C872" s="16"/>
      <c r="D872" s="16"/>
      <c r="E872" s="16"/>
      <c r="F872" s="16"/>
      <c r="G872" s="16"/>
      <c r="H872" s="16"/>
      <c r="I872" s="16"/>
    </row>
    <row r="873" ht="15.75" customHeight="1">
      <c r="A873" s="16"/>
      <c r="B873" s="16"/>
      <c r="C873" s="16"/>
      <c r="D873" s="16"/>
      <c r="E873" s="16"/>
      <c r="F873" s="16"/>
      <c r="G873" s="16"/>
      <c r="H873" s="16"/>
      <c r="I873" s="16"/>
    </row>
    <row r="874" ht="15.75" customHeight="1">
      <c r="A874" s="16"/>
      <c r="B874" s="16"/>
      <c r="C874" s="16"/>
      <c r="D874" s="16"/>
      <c r="E874" s="16"/>
      <c r="F874" s="16"/>
      <c r="G874" s="16"/>
      <c r="H874" s="16"/>
      <c r="I874" s="16"/>
    </row>
    <row r="875" ht="15.75" customHeight="1">
      <c r="A875" s="16"/>
      <c r="B875" s="16"/>
      <c r="C875" s="16"/>
      <c r="D875" s="16"/>
      <c r="E875" s="16"/>
      <c r="F875" s="16"/>
      <c r="G875" s="16"/>
      <c r="H875" s="16"/>
      <c r="I875" s="16"/>
    </row>
    <row r="876" ht="15.75" customHeight="1">
      <c r="A876" s="16"/>
      <c r="B876" s="16"/>
      <c r="C876" s="16"/>
      <c r="D876" s="16"/>
      <c r="E876" s="16"/>
      <c r="F876" s="16"/>
      <c r="G876" s="16"/>
      <c r="H876" s="16"/>
      <c r="I876" s="16"/>
    </row>
    <row r="877" ht="15.75" customHeight="1">
      <c r="A877" s="16"/>
      <c r="B877" s="16"/>
      <c r="C877" s="16"/>
      <c r="D877" s="16"/>
      <c r="E877" s="16"/>
      <c r="F877" s="16"/>
      <c r="G877" s="16"/>
      <c r="H877" s="16"/>
      <c r="I877" s="16"/>
    </row>
    <row r="878" ht="15.75" customHeight="1">
      <c r="A878" s="16"/>
      <c r="B878" s="16"/>
      <c r="C878" s="16"/>
      <c r="D878" s="16"/>
      <c r="E878" s="16"/>
      <c r="F878" s="16"/>
      <c r="G878" s="16"/>
      <c r="H878" s="16"/>
      <c r="I878" s="16"/>
    </row>
    <row r="879" ht="15.75" customHeight="1">
      <c r="A879" s="16"/>
      <c r="B879" s="16"/>
      <c r="C879" s="16"/>
      <c r="D879" s="16"/>
      <c r="E879" s="16"/>
      <c r="F879" s="16"/>
      <c r="G879" s="16"/>
      <c r="H879" s="16"/>
      <c r="I879" s="16"/>
    </row>
    <row r="880" ht="15.75" customHeight="1">
      <c r="A880" s="16"/>
      <c r="B880" s="16"/>
      <c r="C880" s="16"/>
      <c r="D880" s="16"/>
      <c r="E880" s="16"/>
      <c r="F880" s="16"/>
      <c r="G880" s="16"/>
      <c r="H880" s="16"/>
      <c r="I880" s="16"/>
    </row>
    <row r="881" ht="15.75" customHeight="1">
      <c r="A881" s="16"/>
      <c r="B881" s="16"/>
      <c r="C881" s="16"/>
      <c r="D881" s="16"/>
      <c r="E881" s="16"/>
      <c r="F881" s="16"/>
      <c r="G881" s="16"/>
      <c r="H881" s="16"/>
      <c r="I881" s="16"/>
    </row>
    <row r="882" ht="15.75" customHeight="1">
      <c r="A882" s="16"/>
      <c r="B882" s="16"/>
      <c r="C882" s="16"/>
      <c r="D882" s="16"/>
      <c r="E882" s="16"/>
      <c r="F882" s="16"/>
      <c r="G882" s="16"/>
      <c r="H882" s="16"/>
      <c r="I882" s="16"/>
    </row>
    <row r="883" ht="15.75" customHeight="1">
      <c r="A883" s="16"/>
      <c r="B883" s="16"/>
      <c r="C883" s="16"/>
      <c r="D883" s="16"/>
      <c r="E883" s="16"/>
      <c r="F883" s="16"/>
      <c r="G883" s="16"/>
      <c r="H883" s="16"/>
      <c r="I883" s="16"/>
    </row>
    <row r="884" ht="15.75" customHeight="1">
      <c r="A884" s="16"/>
      <c r="B884" s="16"/>
      <c r="C884" s="16"/>
      <c r="D884" s="16"/>
      <c r="E884" s="16"/>
      <c r="F884" s="16"/>
      <c r="G884" s="16"/>
      <c r="H884" s="16"/>
      <c r="I884" s="16"/>
    </row>
    <row r="885" ht="15.75" customHeight="1">
      <c r="A885" s="16"/>
      <c r="B885" s="16"/>
      <c r="C885" s="16"/>
      <c r="D885" s="16"/>
      <c r="E885" s="16"/>
      <c r="F885" s="16"/>
      <c r="G885" s="16"/>
      <c r="H885" s="16"/>
      <c r="I885" s="16"/>
    </row>
    <row r="886" ht="15.75" customHeight="1">
      <c r="A886" s="16"/>
      <c r="B886" s="16"/>
      <c r="C886" s="16"/>
      <c r="D886" s="16"/>
      <c r="E886" s="16"/>
      <c r="F886" s="16"/>
      <c r="G886" s="16"/>
      <c r="H886" s="16"/>
      <c r="I886" s="16"/>
    </row>
    <row r="887" ht="15.75" customHeight="1">
      <c r="A887" s="16"/>
      <c r="B887" s="16"/>
      <c r="C887" s="16"/>
      <c r="D887" s="16"/>
      <c r="E887" s="16"/>
      <c r="F887" s="16"/>
      <c r="G887" s="16"/>
      <c r="H887" s="16"/>
      <c r="I887" s="16"/>
    </row>
    <row r="888" ht="15.75" customHeight="1">
      <c r="A888" s="16"/>
      <c r="B888" s="16"/>
      <c r="C888" s="16"/>
      <c r="D888" s="16"/>
      <c r="E888" s="16"/>
      <c r="F888" s="16"/>
      <c r="G888" s="16"/>
      <c r="H888" s="16"/>
      <c r="I888" s="16"/>
    </row>
    <row r="889" ht="15.75" customHeight="1">
      <c r="A889" s="16"/>
      <c r="B889" s="16"/>
      <c r="C889" s="16"/>
      <c r="D889" s="16"/>
      <c r="E889" s="16"/>
      <c r="F889" s="16"/>
      <c r="G889" s="16"/>
      <c r="H889" s="16"/>
      <c r="I889" s="16"/>
    </row>
    <row r="890" ht="15.75" customHeight="1">
      <c r="A890" s="16"/>
      <c r="B890" s="16"/>
      <c r="C890" s="16"/>
      <c r="D890" s="16"/>
      <c r="E890" s="16"/>
      <c r="F890" s="16"/>
      <c r="G890" s="16"/>
      <c r="H890" s="16"/>
      <c r="I890" s="16"/>
    </row>
    <row r="891" ht="15.75" customHeight="1">
      <c r="A891" s="16"/>
      <c r="B891" s="16"/>
      <c r="C891" s="16"/>
      <c r="D891" s="16"/>
      <c r="E891" s="16"/>
      <c r="F891" s="16"/>
      <c r="G891" s="16"/>
      <c r="H891" s="16"/>
      <c r="I891" s="16"/>
    </row>
    <row r="892" ht="15.75" customHeight="1">
      <c r="A892" s="16"/>
      <c r="B892" s="16"/>
      <c r="C892" s="16"/>
      <c r="D892" s="16"/>
      <c r="E892" s="16"/>
      <c r="F892" s="16"/>
      <c r="G892" s="16"/>
      <c r="H892" s="16"/>
      <c r="I892" s="16"/>
    </row>
    <row r="893" ht="15.75" customHeight="1">
      <c r="A893" s="16"/>
      <c r="B893" s="16"/>
      <c r="C893" s="16"/>
      <c r="D893" s="16"/>
      <c r="E893" s="16"/>
      <c r="F893" s="16"/>
      <c r="G893" s="16"/>
      <c r="H893" s="16"/>
      <c r="I893" s="16"/>
    </row>
    <row r="894" ht="15.75" customHeight="1">
      <c r="A894" s="16"/>
      <c r="B894" s="16"/>
      <c r="C894" s="16"/>
      <c r="D894" s="16"/>
      <c r="E894" s="16"/>
      <c r="F894" s="16"/>
      <c r="G894" s="16"/>
      <c r="H894" s="16"/>
      <c r="I894" s="16"/>
    </row>
    <row r="895" ht="15.75" customHeight="1">
      <c r="A895" s="16"/>
      <c r="B895" s="16"/>
      <c r="C895" s="16"/>
      <c r="D895" s="16"/>
      <c r="E895" s="16"/>
      <c r="F895" s="16"/>
      <c r="G895" s="16"/>
      <c r="H895" s="16"/>
      <c r="I895" s="16"/>
    </row>
    <row r="896" ht="15.75" customHeight="1">
      <c r="A896" s="16"/>
      <c r="B896" s="16"/>
      <c r="C896" s="16"/>
      <c r="D896" s="16"/>
      <c r="E896" s="16"/>
      <c r="F896" s="16"/>
      <c r="G896" s="16"/>
      <c r="H896" s="16"/>
      <c r="I896" s="16"/>
    </row>
    <row r="897" ht="15.75" customHeight="1">
      <c r="A897" s="16"/>
      <c r="B897" s="16"/>
      <c r="C897" s="16"/>
      <c r="D897" s="16"/>
      <c r="E897" s="16"/>
      <c r="F897" s="16"/>
      <c r="G897" s="16"/>
      <c r="H897" s="16"/>
      <c r="I897" s="16"/>
    </row>
    <row r="898" ht="15.75" customHeight="1">
      <c r="A898" s="16"/>
      <c r="B898" s="16"/>
      <c r="C898" s="16"/>
      <c r="D898" s="16"/>
      <c r="E898" s="16"/>
      <c r="F898" s="16"/>
      <c r="G898" s="16"/>
      <c r="H898" s="16"/>
      <c r="I898" s="16"/>
    </row>
    <row r="899" ht="15.75" customHeight="1">
      <c r="A899" s="16"/>
      <c r="B899" s="16"/>
      <c r="C899" s="16"/>
      <c r="D899" s="16"/>
      <c r="E899" s="16"/>
      <c r="F899" s="16"/>
      <c r="G899" s="16"/>
      <c r="H899" s="16"/>
      <c r="I899" s="16"/>
    </row>
    <row r="900" ht="15.75" customHeight="1">
      <c r="A900" s="16"/>
      <c r="B900" s="16"/>
      <c r="C900" s="16"/>
      <c r="D900" s="16"/>
      <c r="E900" s="16"/>
      <c r="F900" s="16"/>
      <c r="G900" s="16"/>
      <c r="H900" s="16"/>
      <c r="I900" s="16"/>
    </row>
    <row r="901" ht="15.75" customHeight="1">
      <c r="A901" s="16"/>
      <c r="B901" s="16"/>
      <c r="C901" s="16"/>
      <c r="D901" s="16"/>
      <c r="E901" s="16"/>
      <c r="F901" s="16"/>
      <c r="G901" s="16"/>
      <c r="H901" s="16"/>
      <c r="I901" s="16"/>
    </row>
    <row r="902" ht="15.75" customHeight="1">
      <c r="A902" s="16"/>
      <c r="B902" s="16"/>
      <c r="C902" s="16"/>
      <c r="D902" s="16"/>
      <c r="E902" s="16"/>
      <c r="F902" s="16"/>
      <c r="G902" s="16"/>
      <c r="H902" s="16"/>
      <c r="I902" s="16"/>
    </row>
    <row r="903" ht="15.75" customHeight="1">
      <c r="A903" s="16"/>
      <c r="B903" s="16"/>
      <c r="C903" s="16"/>
      <c r="D903" s="16"/>
      <c r="E903" s="16"/>
      <c r="F903" s="16"/>
      <c r="G903" s="16"/>
      <c r="H903" s="16"/>
      <c r="I903" s="16"/>
    </row>
    <row r="904" ht="15.75" customHeight="1">
      <c r="A904" s="16"/>
      <c r="B904" s="16"/>
      <c r="C904" s="16"/>
      <c r="D904" s="16"/>
      <c r="E904" s="16"/>
      <c r="F904" s="16"/>
      <c r="G904" s="16"/>
      <c r="H904" s="16"/>
      <c r="I904" s="16"/>
    </row>
    <row r="905" ht="15.75" customHeight="1">
      <c r="A905" s="16"/>
      <c r="B905" s="16"/>
      <c r="C905" s="16"/>
      <c r="D905" s="16"/>
      <c r="E905" s="16"/>
      <c r="F905" s="16"/>
      <c r="G905" s="16"/>
      <c r="H905" s="16"/>
      <c r="I905" s="16"/>
    </row>
    <row r="906" ht="15.75" customHeight="1">
      <c r="A906" s="16"/>
      <c r="B906" s="16"/>
      <c r="C906" s="16"/>
      <c r="D906" s="16"/>
      <c r="E906" s="16"/>
      <c r="F906" s="16"/>
      <c r="G906" s="16"/>
      <c r="H906" s="16"/>
      <c r="I906" s="16"/>
    </row>
    <row r="907" ht="15.75" customHeight="1">
      <c r="A907" s="16"/>
      <c r="B907" s="16"/>
      <c r="C907" s="16"/>
      <c r="D907" s="16"/>
      <c r="E907" s="16"/>
      <c r="F907" s="16"/>
      <c r="G907" s="16"/>
      <c r="H907" s="16"/>
      <c r="I907" s="16"/>
    </row>
    <row r="908" ht="15.75" customHeight="1">
      <c r="A908" s="16"/>
      <c r="B908" s="16"/>
      <c r="C908" s="16"/>
      <c r="D908" s="16"/>
      <c r="E908" s="16"/>
      <c r="F908" s="16"/>
      <c r="G908" s="16"/>
      <c r="H908" s="16"/>
      <c r="I908" s="16"/>
    </row>
    <row r="909" ht="15.75" customHeight="1">
      <c r="A909" s="16"/>
      <c r="B909" s="16"/>
      <c r="C909" s="16"/>
      <c r="D909" s="16"/>
      <c r="E909" s="16"/>
      <c r="F909" s="16"/>
      <c r="G909" s="16"/>
      <c r="H909" s="16"/>
      <c r="I909" s="16"/>
    </row>
    <row r="910" ht="15.75" customHeight="1">
      <c r="A910" s="16"/>
      <c r="B910" s="16"/>
      <c r="C910" s="16"/>
      <c r="D910" s="16"/>
      <c r="E910" s="16"/>
      <c r="F910" s="16"/>
      <c r="G910" s="16"/>
      <c r="H910" s="16"/>
      <c r="I910" s="16"/>
    </row>
    <row r="911" ht="15.75" customHeight="1">
      <c r="A911" s="16"/>
      <c r="B911" s="16"/>
      <c r="C911" s="16"/>
      <c r="D911" s="16"/>
      <c r="E911" s="16"/>
      <c r="F911" s="16"/>
      <c r="G911" s="16"/>
      <c r="H911" s="16"/>
      <c r="I911" s="16"/>
    </row>
    <row r="912" ht="15.75" customHeight="1">
      <c r="A912" s="16"/>
      <c r="B912" s="16"/>
      <c r="C912" s="16"/>
      <c r="D912" s="16"/>
      <c r="E912" s="16"/>
      <c r="F912" s="16"/>
      <c r="G912" s="16"/>
      <c r="H912" s="16"/>
      <c r="I912" s="16"/>
    </row>
    <row r="913" ht="15.75" customHeight="1">
      <c r="A913" s="16"/>
      <c r="B913" s="16"/>
      <c r="C913" s="16"/>
      <c r="D913" s="16"/>
      <c r="E913" s="16"/>
      <c r="F913" s="16"/>
      <c r="G913" s="16"/>
      <c r="H913" s="16"/>
      <c r="I913" s="16"/>
    </row>
    <row r="914" ht="15.75" customHeight="1">
      <c r="A914" s="16"/>
      <c r="B914" s="16"/>
      <c r="C914" s="16"/>
      <c r="D914" s="16"/>
      <c r="E914" s="16"/>
      <c r="F914" s="16"/>
      <c r="G914" s="16"/>
      <c r="H914" s="16"/>
      <c r="I914" s="16"/>
    </row>
    <row r="915" ht="15.75" customHeight="1">
      <c r="A915" s="16"/>
      <c r="B915" s="16"/>
      <c r="C915" s="16"/>
      <c r="D915" s="16"/>
      <c r="E915" s="16"/>
      <c r="F915" s="16"/>
      <c r="G915" s="16"/>
      <c r="H915" s="16"/>
      <c r="I915" s="16"/>
    </row>
    <row r="916" ht="15.75" customHeight="1">
      <c r="A916" s="16"/>
      <c r="B916" s="16"/>
      <c r="C916" s="16"/>
      <c r="D916" s="16"/>
      <c r="E916" s="16"/>
      <c r="F916" s="16"/>
      <c r="G916" s="16"/>
      <c r="H916" s="16"/>
      <c r="I916" s="16"/>
    </row>
    <row r="917" ht="15.75" customHeight="1">
      <c r="A917" s="16"/>
      <c r="B917" s="16"/>
      <c r="C917" s="16"/>
      <c r="D917" s="16"/>
      <c r="E917" s="16"/>
      <c r="F917" s="16"/>
      <c r="G917" s="16"/>
      <c r="H917" s="16"/>
      <c r="I917" s="16"/>
    </row>
    <row r="918" ht="15.75" customHeight="1">
      <c r="A918" s="16"/>
      <c r="B918" s="16"/>
      <c r="C918" s="16"/>
      <c r="D918" s="16"/>
      <c r="E918" s="16"/>
      <c r="F918" s="16"/>
      <c r="G918" s="16"/>
      <c r="H918" s="16"/>
      <c r="I918" s="16"/>
    </row>
    <row r="919" ht="15.75" customHeight="1">
      <c r="A919" s="16"/>
      <c r="B919" s="16"/>
      <c r="C919" s="16"/>
      <c r="D919" s="16"/>
      <c r="E919" s="16"/>
      <c r="F919" s="16"/>
      <c r="G919" s="16"/>
      <c r="H919" s="16"/>
      <c r="I919" s="16"/>
    </row>
    <row r="920" ht="15.75" customHeight="1">
      <c r="A920" s="16"/>
      <c r="B920" s="16"/>
      <c r="C920" s="16"/>
      <c r="D920" s="16"/>
      <c r="E920" s="16"/>
      <c r="F920" s="16"/>
      <c r="G920" s="16"/>
      <c r="H920" s="16"/>
      <c r="I920" s="16"/>
    </row>
    <row r="921" ht="15.75" customHeight="1">
      <c r="A921" s="16"/>
      <c r="B921" s="16"/>
      <c r="C921" s="16"/>
      <c r="D921" s="16"/>
      <c r="E921" s="16"/>
      <c r="F921" s="16"/>
      <c r="G921" s="16"/>
      <c r="H921" s="16"/>
      <c r="I921" s="16"/>
    </row>
    <row r="922" ht="15.75" customHeight="1">
      <c r="A922" s="16"/>
      <c r="B922" s="16"/>
      <c r="C922" s="16"/>
      <c r="D922" s="16"/>
      <c r="E922" s="16"/>
      <c r="F922" s="16"/>
      <c r="G922" s="16"/>
      <c r="H922" s="16"/>
      <c r="I922" s="16"/>
    </row>
    <row r="923" ht="15.75" customHeight="1">
      <c r="A923" s="16"/>
      <c r="B923" s="16"/>
      <c r="C923" s="16"/>
      <c r="D923" s="16"/>
      <c r="E923" s="16"/>
      <c r="F923" s="16"/>
      <c r="G923" s="16"/>
      <c r="H923" s="16"/>
      <c r="I923" s="16"/>
    </row>
    <row r="924" ht="15.75" customHeight="1">
      <c r="A924" s="16"/>
      <c r="B924" s="16"/>
      <c r="C924" s="16"/>
      <c r="D924" s="16"/>
      <c r="E924" s="16"/>
      <c r="F924" s="16"/>
      <c r="G924" s="16"/>
      <c r="H924" s="16"/>
      <c r="I924" s="16"/>
    </row>
    <row r="925" ht="15.75" customHeight="1">
      <c r="A925" s="16"/>
      <c r="B925" s="16"/>
      <c r="C925" s="16"/>
      <c r="D925" s="16"/>
      <c r="E925" s="16"/>
      <c r="F925" s="16"/>
      <c r="G925" s="16"/>
      <c r="H925" s="16"/>
      <c r="I925" s="16"/>
    </row>
    <row r="9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</row>
    <row r="927" ht="15.75" customHeight="1">
      <c r="A927" s="16"/>
      <c r="B927" s="16"/>
      <c r="C927" s="16"/>
      <c r="D927" s="16"/>
      <c r="E927" s="16"/>
      <c r="F927" s="16"/>
      <c r="G927" s="16"/>
      <c r="H927" s="16"/>
      <c r="I927" s="16"/>
    </row>
    <row r="928" ht="15.75" customHeight="1">
      <c r="A928" s="16"/>
      <c r="B928" s="16"/>
      <c r="C928" s="16"/>
      <c r="D928" s="16"/>
      <c r="E928" s="16"/>
      <c r="F928" s="16"/>
      <c r="G928" s="16"/>
      <c r="H928" s="16"/>
      <c r="I928" s="16"/>
    </row>
    <row r="929" ht="15.75" customHeight="1">
      <c r="A929" s="16"/>
      <c r="B929" s="16"/>
      <c r="C929" s="16"/>
      <c r="D929" s="16"/>
      <c r="E929" s="16"/>
      <c r="F929" s="16"/>
      <c r="G929" s="16"/>
      <c r="H929" s="16"/>
      <c r="I929" s="16"/>
    </row>
    <row r="930" ht="15.75" customHeight="1">
      <c r="A930" s="16"/>
      <c r="B930" s="16"/>
      <c r="C930" s="16"/>
      <c r="D930" s="16"/>
      <c r="E930" s="16"/>
      <c r="F930" s="16"/>
      <c r="G930" s="16"/>
      <c r="H930" s="16"/>
      <c r="I930" s="16"/>
    </row>
    <row r="931" ht="15.75" customHeight="1">
      <c r="A931" s="16"/>
      <c r="B931" s="16"/>
      <c r="C931" s="16"/>
      <c r="D931" s="16"/>
      <c r="E931" s="16"/>
      <c r="F931" s="16"/>
      <c r="G931" s="16"/>
      <c r="H931" s="16"/>
      <c r="I931" s="16"/>
    </row>
    <row r="932" ht="15.75" customHeight="1">
      <c r="A932" s="16"/>
      <c r="B932" s="16"/>
      <c r="C932" s="16"/>
      <c r="D932" s="16"/>
      <c r="E932" s="16"/>
      <c r="F932" s="16"/>
      <c r="G932" s="16"/>
      <c r="H932" s="16"/>
      <c r="I932" s="16"/>
    </row>
    <row r="933" ht="15.75" customHeight="1">
      <c r="A933" s="16"/>
      <c r="B933" s="16"/>
      <c r="C933" s="16"/>
      <c r="D933" s="16"/>
      <c r="E933" s="16"/>
      <c r="F933" s="16"/>
      <c r="G933" s="16"/>
      <c r="H933" s="16"/>
      <c r="I933" s="16"/>
    </row>
    <row r="934" ht="15.75" customHeight="1">
      <c r="A934" s="16"/>
      <c r="B934" s="16"/>
      <c r="C934" s="16"/>
      <c r="D934" s="16"/>
      <c r="E934" s="16"/>
      <c r="F934" s="16"/>
      <c r="G934" s="16"/>
      <c r="H934" s="16"/>
      <c r="I934" s="16"/>
    </row>
    <row r="935" ht="15.75" customHeight="1">
      <c r="A935" s="16"/>
      <c r="B935" s="16"/>
      <c r="C935" s="16"/>
      <c r="D935" s="16"/>
      <c r="E935" s="16"/>
      <c r="F935" s="16"/>
      <c r="G935" s="16"/>
      <c r="H935" s="16"/>
      <c r="I935" s="16"/>
    </row>
    <row r="936" ht="15.75" customHeight="1">
      <c r="A936" s="16"/>
      <c r="B936" s="16"/>
      <c r="C936" s="16"/>
      <c r="D936" s="16"/>
      <c r="E936" s="16"/>
      <c r="F936" s="16"/>
      <c r="G936" s="16"/>
      <c r="H936" s="16"/>
      <c r="I936" s="16"/>
    </row>
    <row r="937" ht="15.75" customHeight="1">
      <c r="A937" s="16"/>
      <c r="B937" s="16"/>
      <c r="C937" s="16"/>
      <c r="D937" s="16"/>
      <c r="E937" s="16"/>
      <c r="F937" s="16"/>
      <c r="G937" s="16"/>
      <c r="H937" s="16"/>
      <c r="I937" s="16"/>
    </row>
    <row r="938" ht="15.75" customHeight="1">
      <c r="A938" s="16"/>
      <c r="B938" s="16"/>
      <c r="C938" s="16"/>
      <c r="D938" s="16"/>
      <c r="E938" s="16"/>
      <c r="F938" s="16"/>
      <c r="G938" s="16"/>
      <c r="H938" s="16"/>
      <c r="I938" s="16"/>
    </row>
    <row r="939" ht="15.75" customHeight="1">
      <c r="A939" s="16"/>
      <c r="B939" s="16"/>
      <c r="C939" s="16"/>
      <c r="D939" s="16"/>
      <c r="E939" s="16"/>
      <c r="F939" s="16"/>
      <c r="G939" s="16"/>
      <c r="H939" s="16"/>
      <c r="I939" s="16"/>
    </row>
    <row r="940" ht="15.75" customHeight="1">
      <c r="A940" s="16"/>
      <c r="B940" s="16"/>
      <c r="C940" s="16"/>
      <c r="D940" s="16"/>
      <c r="E940" s="16"/>
      <c r="F940" s="16"/>
      <c r="G940" s="16"/>
      <c r="H940" s="16"/>
      <c r="I940" s="16"/>
    </row>
    <row r="941" ht="15.75" customHeight="1">
      <c r="A941" s="16"/>
      <c r="B941" s="16"/>
      <c r="C941" s="16"/>
      <c r="D941" s="16"/>
      <c r="E941" s="16"/>
      <c r="F941" s="16"/>
      <c r="G941" s="16"/>
      <c r="H941" s="16"/>
      <c r="I941" s="16"/>
    </row>
    <row r="942" ht="15.75" customHeight="1">
      <c r="A942" s="16"/>
      <c r="B942" s="16"/>
      <c r="C942" s="16"/>
      <c r="D942" s="16"/>
      <c r="E942" s="16"/>
      <c r="F942" s="16"/>
      <c r="G942" s="16"/>
      <c r="H942" s="16"/>
      <c r="I942" s="16"/>
    </row>
    <row r="943" ht="15.75" customHeight="1">
      <c r="A943" s="16"/>
      <c r="B943" s="16"/>
      <c r="C943" s="16"/>
      <c r="D943" s="16"/>
      <c r="E943" s="16"/>
      <c r="F943" s="16"/>
      <c r="G943" s="16"/>
      <c r="H943" s="16"/>
      <c r="I943" s="16"/>
    </row>
    <row r="944" ht="15.75" customHeight="1">
      <c r="A944" s="16"/>
      <c r="B944" s="16"/>
      <c r="C944" s="16"/>
      <c r="D944" s="16"/>
      <c r="E944" s="16"/>
      <c r="F944" s="16"/>
      <c r="G944" s="16"/>
      <c r="H944" s="16"/>
      <c r="I944" s="16"/>
    </row>
    <row r="945" ht="15.75" customHeight="1">
      <c r="A945" s="16"/>
      <c r="B945" s="16"/>
      <c r="C945" s="16"/>
      <c r="D945" s="16"/>
      <c r="E945" s="16"/>
      <c r="F945" s="16"/>
      <c r="G945" s="16"/>
      <c r="H945" s="16"/>
      <c r="I945" s="16"/>
    </row>
    <row r="946" ht="15.75" customHeight="1">
      <c r="A946" s="16"/>
      <c r="B946" s="16"/>
      <c r="C946" s="16"/>
      <c r="D946" s="16"/>
      <c r="E946" s="16"/>
      <c r="F946" s="16"/>
      <c r="G946" s="16"/>
      <c r="H946" s="16"/>
      <c r="I946" s="16"/>
    </row>
    <row r="947" ht="15.75" customHeight="1">
      <c r="A947" s="16"/>
      <c r="B947" s="16"/>
      <c r="C947" s="16"/>
      <c r="D947" s="16"/>
      <c r="E947" s="16"/>
      <c r="F947" s="16"/>
      <c r="G947" s="16"/>
      <c r="H947" s="16"/>
      <c r="I947" s="16"/>
    </row>
    <row r="948" ht="15.75" customHeight="1">
      <c r="A948" s="16"/>
      <c r="B948" s="16"/>
      <c r="C948" s="16"/>
      <c r="D948" s="16"/>
      <c r="E948" s="16"/>
      <c r="F948" s="16"/>
      <c r="G948" s="16"/>
      <c r="H948" s="16"/>
      <c r="I948" s="16"/>
    </row>
    <row r="949" ht="15.75" customHeight="1">
      <c r="A949" s="16"/>
      <c r="B949" s="16"/>
      <c r="C949" s="16"/>
      <c r="D949" s="16"/>
      <c r="E949" s="16"/>
      <c r="F949" s="16"/>
      <c r="G949" s="16"/>
      <c r="H949" s="16"/>
      <c r="I949" s="16"/>
    </row>
    <row r="950" ht="15.75" customHeight="1">
      <c r="A950" s="16"/>
      <c r="B950" s="16"/>
      <c r="C950" s="16"/>
      <c r="D950" s="16"/>
      <c r="E950" s="16"/>
      <c r="F950" s="16"/>
      <c r="G950" s="16"/>
      <c r="H950" s="16"/>
      <c r="I950" s="16"/>
    </row>
    <row r="951" ht="15.75" customHeight="1">
      <c r="A951" s="16"/>
      <c r="B951" s="16"/>
      <c r="C951" s="16"/>
      <c r="D951" s="16"/>
      <c r="E951" s="16"/>
      <c r="F951" s="16"/>
      <c r="G951" s="16"/>
      <c r="H951" s="16"/>
      <c r="I951" s="16"/>
    </row>
    <row r="952" ht="15.75" customHeight="1">
      <c r="A952" s="16"/>
      <c r="B952" s="16"/>
      <c r="C952" s="16"/>
      <c r="D952" s="16"/>
      <c r="E952" s="16"/>
      <c r="F952" s="16"/>
      <c r="G952" s="16"/>
      <c r="H952" s="16"/>
      <c r="I952" s="16"/>
    </row>
    <row r="953" ht="15.75" customHeight="1">
      <c r="A953" s="16"/>
      <c r="B953" s="16"/>
      <c r="C953" s="16"/>
      <c r="D953" s="16"/>
      <c r="E953" s="16"/>
      <c r="F953" s="16"/>
      <c r="G953" s="16"/>
      <c r="H953" s="16"/>
      <c r="I953" s="16"/>
    </row>
    <row r="954" ht="15.75" customHeight="1">
      <c r="A954" s="16"/>
      <c r="B954" s="16"/>
      <c r="C954" s="16"/>
      <c r="D954" s="16"/>
      <c r="E954" s="16"/>
      <c r="F954" s="16"/>
      <c r="G954" s="16"/>
      <c r="H954" s="16"/>
      <c r="I954" s="16"/>
    </row>
    <row r="955" ht="15.75" customHeight="1">
      <c r="A955" s="16"/>
      <c r="B955" s="16"/>
      <c r="C955" s="16"/>
      <c r="D955" s="16"/>
      <c r="E955" s="16"/>
      <c r="F955" s="16"/>
      <c r="G955" s="16"/>
      <c r="H955" s="16"/>
      <c r="I955" s="16"/>
    </row>
    <row r="956" ht="15.75" customHeight="1">
      <c r="A956" s="16"/>
      <c r="B956" s="16"/>
      <c r="C956" s="16"/>
      <c r="D956" s="16"/>
      <c r="E956" s="16"/>
      <c r="F956" s="16"/>
      <c r="G956" s="16"/>
      <c r="H956" s="16"/>
      <c r="I956" s="16"/>
    </row>
    <row r="957" ht="15.75" customHeight="1">
      <c r="A957" s="16"/>
      <c r="B957" s="16"/>
      <c r="C957" s="16"/>
      <c r="D957" s="16"/>
      <c r="E957" s="16"/>
      <c r="F957" s="16"/>
      <c r="G957" s="16"/>
      <c r="H957" s="16"/>
      <c r="I957" s="16"/>
    </row>
    <row r="958" ht="15.75" customHeight="1">
      <c r="A958" s="16"/>
      <c r="B958" s="16"/>
      <c r="C958" s="16"/>
      <c r="D958" s="16"/>
      <c r="E958" s="16"/>
      <c r="F958" s="16"/>
      <c r="G958" s="16"/>
      <c r="H958" s="16"/>
      <c r="I958" s="16"/>
    </row>
    <row r="959" ht="15.75" customHeight="1">
      <c r="A959" s="16"/>
      <c r="B959" s="16"/>
      <c r="C959" s="16"/>
      <c r="D959" s="16"/>
      <c r="E959" s="16"/>
      <c r="F959" s="16"/>
      <c r="G959" s="16"/>
      <c r="H959" s="16"/>
      <c r="I959" s="16"/>
    </row>
    <row r="960" ht="15.75" customHeight="1">
      <c r="A960" s="16"/>
      <c r="B960" s="16"/>
      <c r="C960" s="16"/>
      <c r="D960" s="16"/>
      <c r="E960" s="16"/>
      <c r="F960" s="16"/>
      <c r="G960" s="16"/>
      <c r="H960" s="16"/>
      <c r="I960" s="16"/>
    </row>
    <row r="961" ht="15.75" customHeight="1">
      <c r="A961" s="16"/>
      <c r="B961" s="16"/>
      <c r="C961" s="16"/>
      <c r="D961" s="16"/>
      <c r="E961" s="16"/>
      <c r="F961" s="16"/>
      <c r="G961" s="16"/>
      <c r="H961" s="16"/>
      <c r="I961" s="16"/>
    </row>
    <row r="962" ht="15.75" customHeight="1">
      <c r="A962" s="16"/>
      <c r="B962" s="16"/>
      <c r="C962" s="16"/>
      <c r="D962" s="16"/>
      <c r="E962" s="16"/>
      <c r="F962" s="16"/>
      <c r="G962" s="16"/>
      <c r="H962" s="16"/>
      <c r="I962" s="16"/>
    </row>
    <row r="963" ht="15.75" customHeight="1">
      <c r="A963" s="16"/>
      <c r="B963" s="16"/>
      <c r="C963" s="16"/>
      <c r="D963" s="16"/>
      <c r="E963" s="16"/>
      <c r="F963" s="16"/>
      <c r="G963" s="16"/>
      <c r="H963" s="16"/>
      <c r="I963" s="16"/>
    </row>
    <row r="964" ht="15.75" customHeight="1">
      <c r="A964" s="16"/>
      <c r="B964" s="16"/>
      <c r="C964" s="16"/>
      <c r="D964" s="16"/>
      <c r="E964" s="16"/>
      <c r="F964" s="16"/>
      <c r="G964" s="16"/>
      <c r="H964" s="16"/>
      <c r="I964" s="16"/>
    </row>
    <row r="965" ht="15.75" customHeight="1">
      <c r="A965" s="16"/>
      <c r="B965" s="16"/>
      <c r="C965" s="16"/>
      <c r="D965" s="16"/>
      <c r="E965" s="16"/>
      <c r="F965" s="16"/>
      <c r="G965" s="16"/>
      <c r="H965" s="16"/>
      <c r="I965" s="16"/>
    </row>
    <row r="966" ht="15.75" customHeight="1">
      <c r="A966" s="16"/>
      <c r="B966" s="16"/>
      <c r="C966" s="16"/>
      <c r="D966" s="16"/>
      <c r="E966" s="16"/>
      <c r="F966" s="16"/>
      <c r="G966" s="16"/>
      <c r="H966" s="16"/>
      <c r="I966" s="16"/>
    </row>
    <row r="967" ht="15.75" customHeight="1">
      <c r="A967" s="16"/>
      <c r="B967" s="16"/>
      <c r="C967" s="16"/>
      <c r="D967" s="16"/>
      <c r="E967" s="16"/>
      <c r="F967" s="16"/>
      <c r="G967" s="16"/>
      <c r="H967" s="16"/>
      <c r="I967" s="16"/>
    </row>
    <row r="968" ht="15.75" customHeight="1">
      <c r="A968" s="16"/>
      <c r="B968" s="16"/>
      <c r="C968" s="16"/>
      <c r="D968" s="16"/>
      <c r="E968" s="16"/>
      <c r="F968" s="16"/>
      <c r="G968" s="16"/>
      <c r="H968" s="16"/>
      <c r="I968" s="16"/>
    </row>
    <row r="969" ht="15.75" customHeight="1">
      <c r="A969" s="16"/>
      <c r="B969" s="16"/>
      <c r="C969" s="16"/>
      <c r="D969" s="16"/>
      <c r="E969" s="16"/>
      <c r="F969" s="16"/>
      <c r="G969" s="16"/>
      <c r="H969" s="16"/>
      <c r="I969" s="16"/>
    </row>
    <row r="970" ht="15.75" customHeight="1">
      <c r="A970" s="16"/>
      <c r="B970" s="16"/>
      <c r="C970" s="16"/>
      <c r="D970" s="16"/>
      <c r="E970" s="16"/>
      <c r="F970" s="16"/>
      <c r="G970" s="16"/>
      <c r="H970" s="16"/>
      <c r="I970" s="16"/>
    </row>
    <row r="971" ht="15.75" customHeight="1">
      <c r="A971" s="16"/>
      <c r="B971" s="16"/>
      <c r="C971" s="16"/>
      <c r="D971" s="16"/>
      <c r="E971" s="16"/>
      <c r="F971" s="16"/>
      <c r="G971" s="16"/>
      <c r="H971" s="16"/>
      <c r="I971" s="16"/>
    </row>
    <row r="972" ht="15.75" customHeight="1">
      <c r="A972" s="16"/>
      <c r="B972" s="16"/>
      <c r="C972" s="16"/>
      <c r="D972" s="16"/>
      <c r="E972" s="16"/>
      <c r="F972" s="16"/>
      <c r="G972" s="16"/>
      <c r="H972" s="16"/>
      <c r="I972" s="16"/>
    </row>
    <row r="973" ht="15.75" customHeight="1">
      <c r="A973" s="16"/>
      <c r="B973" s="16"/>
      <c r="C973" s="16"/>
      <c r="D973" s="16"/>
      <c r="E973" s="16"/>
      <c r="F973" s="16"/>
      <c r="G973" s="16"/>
      <c r="H973" s="16"/>
      <c r="I973" s="16"/>
    </row>
    <row r="974" ht="15.75" customHeight="1">
      <c r="A974" s="16"/>
      <c r="B974" s="16"/>
      <c r="C974" s="16"/>
      <c r="D974" s="16"/>
      <c r="E974" s="16"/>
      <c r="F974" s="16"/>
      <c r="G974" s="16"/>
      <c r="H974" s="16"/>
      <c r="I974" s="16"/>
    </row>
    <row r="975" ht="15.75" customHeight="1">
      <c r="A975" s="16"/>
      <c r="B975" s="16"/>
      <c r="C975" s="16"/>
      <c r="D975" s="16"/>
      <c r="E975" s="16"/>
      <c r="F975" s="16"/>
      <c r="G975" s="16"/>
      <c r="H975" s="16"/>
      <c r="I975" s="16"/>
    </row>
    <row r="976" ht="15.75" customHeight="1">
      <c r="A976" s="16"/>
      <c r="B976" s="16"/>
      <c r="C976" s="16"/>
      <c r="D976" s="16"/>
      <c r="E976" s="16"/>
      <c r="F976" s="16"/>
      <c r="G976" s="16"/>
      <c r="H976" s="16"/>
      <c r="I976" s="16"/>
    </row>
    <row r="977" ht="15.75" customHeight="1">
      <c r="A977" s="16"/>
      <c r="B977" s="16"/>
      <c r="C977" s="16"/>
      <c r="D977" s="16"/>
      <c r="E977" s="16"/>
      <c r="F977" s="16"/>
      <c r="G977" s="16"/>
      <c r="H977" s="16"/>
      <c r="I977" s="16"/>
    </row>
    <row r="978" ht="15.75" customHeight="1">
      <c r="A978" s="16"/>
      <c r="B978" s="16"/>
      <c r="C978" s="16"/>
      <c r="D978" s="16"/>
      <c r="E978" s="16"/>
      <c r="F978" s="16"/>
      <c r="G978" s="16"/>
      <c r="H978" s="16"/>
      <c r="I978" s="16"/>
    </row>
    <row r="979" ht="15.75" customHeight="1">
      <c r="A979" s="16"/>
      <c r="B979" s="16"/>
      <c r="C979" s="16"/>
      <c r="D979" s="16"/>
      <c r="E979" s="16"/>
      <c r="F979" s="16"/>
      <c r="G979" s="16"/>
      <c r="H979" s="16"/>
      <c r="I979" s="16"/>
    </row>
    <row r="980" ht="15.75" customHeight="1">
      <c r="A980" s="16"/>
      <c r="B980" s="16"/>
      <c r="C980" s="16"/>
      <c r="D980" s="16"/>
      <c r="E980" s="16"/>
      <c r="F980" s="16"/>
      <c r="G980" s="16"/>
      <c r="H980" s="16"/>
      <c r="I980" s="16"/>
    </row>
    <row r="981" ht="15.75" customHeight="1">
      <c r="A981" s="16"/>
      <c r="B981" s="16"/>
      <c r="C981" s="16"/>
      <c r="D981" s="16"/>
      <c r="E981" s="16"/>
      <c r="F981" s="16"/>
      <c r="G981" s="16"/>
      <c r="H981" s="16"/>
      <c r="I981" s="16"/>
    </row>
    <row r="982" ht="15.75" customHeight="1">
      <c r="A982" s="16"/>
      <c r="B982" s="16"/>
      <c r="C982" s="16"/>
      <c r="D982" s="16"/>
      <c r="E982" s="16"/>
      <c r="F982" s="16"/>
      <c r="G982" s="16"/>
      <c r="H982" s="16"/>
      <c r="I982" s="16"/>
    </row>
    <row r="983" ht="15.75" customHeight="1">
      <c r="A983" s="16"/>
      <c r="B983" s="16"/>
      <c r="C983" s="16"/>
      <c r="D983" s="16"/>
      <c r="E983" s="16"/>
      <c r="F983" s="16"/>
      <c r="G983" s="16"/>
      <c r="H983" s="16"/>
      <c r="I983" s="16"/>
    </row>
    <row r="984" ht="15.75" customHeight="1">
      <c r="A984" s="16"/>
      <c r="B984" s="16"/>
      <c r="C984" s="16"/>
      <c r="D984" s="16"/>
      <c r="E984" s="16"/>
      <c r="F984" s="16"/>
      <c r="G984" s="16"/>
      <c r="H984" s="16"/>
      <c r="I984" s="16"/>
    </row>
    <row r="985" ht="15.75" customHeight="1">
      <c r="A985" s="16"/>
      <c r="B985" s="16"/>
      <c r="C985" s="16"/>
      <c r="D985" s="16"/>
      <c r="E985" s="16"/>
      <c r="F985" s="16"/>
      <c r="G985" s="16"/>
      <c r="H985" s="16"/>
      <c r="I985" s="16"/>
    </row>
    <row r="986" ht="15.75" customHeight="1">
      <c r="A986" s="16"/>
      <c r="B986" s="16"/>
      <c r="C986" s="16"/>
      <c r="D986" s="16"/>
      <c r="E986" s="16"/>
      <c r="F986" s="16"/>
      <c r="G986" s="16"/>
      <c r="H986" s="16"/>
      <c r="I986" s="16"/>
    </row>
    <row r="987" ht="15.75" customHeight="1">
      <c r="A987" s="16"/>
      <c r="B987" s="16"/>
      <c r="C987" s="16"/>
      <c r="D987" s="16"/>
      <c r="E987" s="16"/>
      <c r="F987" s="16"/>
      <c r="G987" s="16"/>
      <c r="H987" s="16"/>
      <c r="I987" s="16"/>
    </row>
    <row r="988" ht="15.75" customHeight="1">
      <c r="A988" s="16"/>
      <c r="B988" s="16"/>
      <c r="C988" s="16"/>
      <c r="D988" s="16"/>
      <c r="E988" s="16"/>
      <c r="F988" s="16"/>
      <c r="G988" s="16"/>
      <c r="H988" s="16"/>
      <c r="I988" s="16"/>
    </row>
    <row r="989" ht="15.75" customHeight="1">
      <c r="A989" s="16"/>
      <c r="B989" s="16"/>
      <c r="C989" s="16"/>
      <c r="D989" s="16"/>
      <c r="E989" s="16"/>
      <c r="F989" s="16"/>
      <c r="G989" s="16"/>
      <c r="H989" s="16"/>
      <c r="I989" s="16"/>
    </row>
    <row r="990" ht="15.75" customHeight="1">
      <c r="A990" s="16"/>
      <c r="B990" s="16"/>
      <c r="C990" s="16"/>
      <c r="D990" s="16"/>
      <c r="E990" s="16"/>
      <c r="F990" s="16"/>
      <c r="G990" s="16"/>
      <c r="H990" s="16"/>
      <c r="I990" s="16"/>
    </row>
    <row r="991" ht="15.75" customHeight="1">
      <c r="A991" s="16"/>
      <c r="B991" s="16"/>
      <c r="C991" s="16"/>
      <c r="D991" s="16"/>
      <c r="E991" s="16"/>
      <c r="F991" s="16"/>
      <c r="G991" s="16"/>
      <c r="H991" s="16"/>
      <c r="I991" s="16"/>
    </row>
    <row r="992" ht="15.75" customHeight="1">
      <c r="A992" s="16"/>
      <c r="B992" s="16"/>
      <c r="C992" s="16"/>
      <c r="D992" s="16"/>
      <c r="E992" s="16"/>
      <c r="F992" s="16"/>
      <c r="G992" s="16"/>
      <c r="H992" s="16"/>
      <c r="I992" s="16"/>
    </row>
    <row r="993" ht="15.75" customHeight="1">
      <c r="A993" s="16"/>
      <c r="B993" s="16"/>
      <c r="C993" s="16"/>
      <c r="D993" s="16"/>
      <c r="E993" s="16"/>
      <c r="F993" s="16"/>
      <c r="G993" s="16"/>
      <c r="H993" s="16"/>
      <c r="I993" s="16"/>
    </row>
    <row r="994" ht="15.75" customHeight="1">
      <c r="A994" s="16"/>
      <c r="B994" s="16"/>
      <c r="C994" s="16"/>
      <c r="D994" s="16"/>
      <c r="E994" s="16"/>
      <c r="F994" s="16"/>
      <c r="G994" s="16"/>
      <c r="H994" s="16"/>
      <c r="I994" s="16"/>
    </row>
    <row r="995" ht="15.75" customHeight="1">
      <c r="A995" s="16"/>
      <c r="B995" s="16"/>
      <c r="C995" s="16"/>
      <c r="D995" s="16"/>
      <c r="E995" s="16"/>
      <c r="F995" s="16"/>
      <c r="G995" s="16"/>
      <c r="H995" s="16"/>
      <c r="I995" s="16"/>
    </row>
    <row r="996" ht="15.75" customHeight="1">
      <c r="A996" s="16"/>
      <c r="B996" s="16"/>
      <c r="C996" s="16"/>
      <c r="D996" s="16"/>
      <c r="E996" s="16"/>
      <c r="F996" s="16"/>
      <c r="G996" s="16"/>
      <c r="H996" s="16"/>
      <c r="I996" s="16"/>
    </row>
    <row r="997" ht="15.75" customHeight="1">
      <c r="A997" s="16"/>
      <c r="B997" s="16"/>
      <c r="C997" s="16"/>
      <c r="D997" s="16"/>
      <c r="E997" s="16"/>
      <c r="F997" s="16"/>
      <c r="G997" s="16"/>
      <c r="H997" s="16"/>
      <c r="I997" s="16"/>
    </row>
    <row r="998" ht="15.75" customHeight="1">
      <c r="A998" s="16"/>
      <c r="B998" s="16"/>
      <c r="C998" s="16"/>
      <c r="D998" s="16"/>
      <c r="E998" s="16"/>
      <c r="F998" s="16"/>
      <c r="G998" s="16"/>
      <c r="H998" s="16"/>
      <c r="I998" s="16"/>
    </row>
    <row r="999" ht="15.75" customHeight="1">
      <c r="A999" s="16"/>
      <c r="B999" s="16"/>
      <c r="C999" s="16"/>
      <c r="D999" s="16"/>
      <c r="E999" s="16"/>
      <c r="F999" s="16"/>
      <c r="G999" s="16"/>
      <c r="H999" s="16"/>
      <c r="I999" s="16"/>
    </row>
    <row r="1000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</row>
  </sheetData>
  <mergeCells count="13">
    <mergeCell ref="B20:C20"/>
    <mergeCell ref="B21:C21"/>
    <mergeCell ref="D21:I21"/>
    <mergeCell ref="B23:I23"/>
    <mergeCell ref="B25:E25"/>
    <mergeCell ref="F25:I25"/>
    <mergeCell ref="D1:I1"/>
    <mergeCell ref="D2:I2"/>
    <mergeCell ref="B5:I5"/>
    <mergeCell ref="B18:I18"/>
    <mergeCell ref="B19:C19"/>
    <mergeCell ref="E19:I19"/>
    <mergeCell ref="E20:I20"/>
  </mergeCells>
  <dataValidations>
    <dataValidation type="list" allowBlank="1" sqref="C8:C15">
      <formula1>"Alta,Média,Baixa"</formula1>
    </dataValidation>
  </dataValidations>
  <printOptions horizontalCentered="1"/>
  <pageMargins bottom="0.5" footer="0.0" header="0.0" left="0.4" right="0.4" top="0.5"/>
  <pageSetup fitToHeight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E33A"/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30.0"/>
    <col customWidth="1" min="3" max="3" width="32.0"/>
    <col customWidth="1" min="4" max="4" width="17.0"/>
    <col customWidth="1" min="5" max="5" width="19.0"/>
    <col customWidth="1" min="6" max="6" width="24.0"/>
    <col customWidth="1" min="7" max="8" width="14.0"/>
  </cols>
  <sheetData>
    <row r="1" ht="54.75" customHeight="1">
      <c r="A1" s="1"/>
      <c r="B1" s="1"/>
      <c r="C1" s="1"/>
      <c r="D1" s="99" t="s">
        <v>200</v>
      </c>
      <c r="E1" s="18"/>
      <c r="F1" s="18"/>
      <c r="G1" s="1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1"/>
      <c r="C2" s="1"/>
      <c r="D2" s="100" t="s">
        <v>201</v>
      </c>
      <c r="E2" s="18"/>
      <c r="F2" s="18"/>
      <c r="G2" s="18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.0" customHeight="1">
      <c r="A3" s="1"/>
      <c r="B3" s="1"/>
      <c r="C3" s="1"/>
      <c r="D3" s="1"/>
      <c r="E3" s="1"/>
      <c r="F3" s="1"/>
      <c r="G3" s="1"/>
      <c r="H3" s="118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4.0" customHeight="1">
      <c r="A5" s="3"/>
      <c r="B5" s="13" t="s">
        <v>202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1.0" customHeight="1">
      <c r="A7" s="3"/>
      <c r="B7" s="101" t="s">
        <v>203</v>
      </c>
      <c r="C7" s="101" t="s">
        <v>204</v>
      </c>
      <c r="D7" s="101" t="s">
        <v>205</v>
      </c>
      <c r="E7" s="101" t="s">
        <v>206</v>
      </c>
      <c r="F7" s="101" t="s">
        <v>207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6.5" customHeight="1">
      <c r="A8" s="3"/>
      <c r="B8" s="9" t="s">
        <v>208</v>
      </c>
      <c r="C8" s="11"/>
      <c r="D8" s="102"/>
      <c r="E8" s="119" t="str">
        <f t="shared" ref="E8:E22" si="1">IF(OR($D8="",$D$23=0),"",$D8/$D$23)</f>
        <v/>
      </c>
      <c r="F8" s="116"/>
      <c r="G8" s="39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6.5" customHeight="1">
      <c r="A9" s="3"/>
      <c r="B9" s="9" t="s">
        <v>209</v>
      </c>
      <c r="C9" s="11"/>
      <c r="D9" s="102"/>
      <c r="E9" s="119" t="str">
        <f t="shared" si="1"/>
        <v/>
      </c>
      <c r="F9" s="116"/>
      <c r="G9" s="39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6.5" customHeight="1">
      <c r="A10" s="3"/>
      <c r="B10" s="9" t="s">
        <v>210</v>
      </c>
      <c r="C10" s="11"/>
      <c r="D10" s="102"/>
      <c r="E10" s="119" t="str">
        <f t="shared" si="1"/>
        <v/>
      </c>
      <c r="F10" s="116"/>
      <c r="G10" s="3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6.5" customHeight="1">
      <c r="A11" s="3"/>
      <c r="B11" s="9" t="s">
        <v>211</v>
      </c>
      <c r="C11" s="11"/>
      <c r="D11" s="102"/>
      <c r="E11" s="119" t="str">
        <f t="shared" si="1"/>
        <v/>
      </c>
      <c r="F11" s="116"/>
      <c r="G11" s="39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6.5" customHeight="1">
      <c r="A12" s="3"/>
      <c r="B12" s="9" t="s">
        <v>212</v>
      </c>
      <c r="C12" s="11"/>
      <c r="D12" s="102"/>
      <c r="E12" s="119" t="str">
        <f t="shared" si="1"/>
        <v/>
      </c>
      <c r="F12" s="116"/>
      <c r="G12" s="3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6.5" customHeight="1">
      <c r="A13" s="3"/>
      <c r="B13" s="9" t="s">
        <v>213</v>
      </c>
      <c r="C13" s="11"/>
      <c r="D13" s="102"/>
      <c r="E13" s="119" t="str">
        <f t="shared" si="1"/>
        <v/>
      </c>
      <c r="F13" s="116"/>
      <c r="G13" s="39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6.5" customHeight="1">
      <c r="A14" s="3"/>
      <c r="B14" s="9" t="s">
        <v>214</v>
      </c>
      <c r="C14" s="11"/>
      <c r="D14" s="102"/>
      <c r="E14" s="119" t="str">
        <f t="shared" si="1"/>
        <v/>
      </c>
      <c r="F14" s="116"/>
      <c r="G14" s="39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6.5" customHeight="1">
      <c r="A15" s="3"/>
      <c r="B15" s="9" t="s">
        <v>215</v>
      </c>
      <c r="C15" s="11"/>
      <c r="D15" s="102"/>
      <c r="E15" s="119" t="str">
        <f t="shared" si="1"/>
        <v/>
      </c>
      <c r="F15" s="116"/>
      <c r="G15" s="3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6.5" customHeight="1">
      <c r="A16" s="3"/>
      <c r="B16" s="9" t="s">
        <v>216</v>
      </c>
      <c r="C16" s="11"/>
      <c r="D16" s="102"/>
      <c r="E16" s="119" t="str">
        <f t="shared" si="1"/>
        <v/>
      </c>
      <c r="F16" s="116"/>
      <c r="G16" s="3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6.5" customHeight="1">
      <c r="A17" s="3"/>
      <c r="B17" s="9" t="s">
        <v>217</v>
      </c>
      <c r="C17" s="11"/>
      <c r="D17" s="102"/>
      <c r="E17" s="119" t="str">
        <f t="shared" si="1"/>
        <v/>
      </c>
      <c r="F17" s="116"/>
      <c r="G17" s="39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6.5" customHeight="1">
      <c r="A18" s="3"/>
      <c r="B18" s="9" t="s">
        <v>218</v>
      </c>
      <c r="C18" s="11"/>
      <c r="D18" s="102"/>
      <c r="E18" s="119" t="str">
        <f t="shared" si="1"/>
        <v/>
      </c>
      <c r="F18" s="116"/>
      <c r="G18" s="3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6.5" customHeight="1">
      <c r="A19" s="3"/>
      <c r="B19" s="9" t="s">
        <v>219</v>
      </c>
      <c r="C19" s="11"/>
      <c r="D19" s="102"/>
      <c r="E19" s="119" t="str">
        <f t="shared" si="1"/>
        <v/>
      </c>
      <c r="F19" s="116"/>
      <c r="G19" s="39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6.5" customHeight="1">
      <c r="A20" s="3"/>
      <c r="B20" s="9" t="s">
        <v>220</v>
      </c>
      <c r="C20" s="11"/>
      <c r="D20" s="102"/>
      <c r="E20" s="119" t="str">
        <f t="shared" si="1"/>
        <v/>
      </c>
      <c r="F20" s="116"/>
      <c r="G20" s="3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6.5" customHeight="1">
      <c r="A21" s="3"/>
      <c r="B21" s="9" t="s">
        <v>221</v>
      </c>
      <c r="C21" s="11"/>
      <c r="D21" s="102"/>
      <c r="E21" s="119" t="str">
        <f t="shared" si="1"/>
        <v/>
      </c>
      <c r="F21" s="116"/>
      <c r="G21" s="39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6.5" customHeight="1">
      <c r="A22" s="3"/>
      <c r="B22" s="9" t="s">
        <v>74</v>
      </c>
      <c r="C22" s="11"/>
      <c r="D22" s="102"/>
      <c r="E22" s="119" t="str">
        <f t="shared" si="1"/>
        <v/>
      </c>
      <c r="F22" s="116"/>
      <c r="G22" s="39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6.5" customHeight="1">
      <c r="A23" s="3"/>
      <c r="B23" s="108" t="s">
        <v>222</v>
      </c>
      <c r="C23" s="108"/>
      <c r="D23" s="109">
        <f>SUM(D8:D22)</f>
        <v>0</v>
      </c>
      <c r="E23" s="108"/>
      <c r="F23" s="108"/>
      <c r="G23" s="3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6.5" customHeight="1">
      <c r="A24" s="3"/>
      <c r="B24" s="9" t="s">
        <v>223</v>
      </c>
      <c r="C24" s="39"/>
      <c r="D24" s="104">
        <f>'Dívidas'!H18</f>
        <v>0</v>
      </c>
      <c r="E24" s="39"/>
      <c r="F24" s="39"/>
      <c r="G24" s="39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6.5" customHeight="1">
      <c r="A25" s="3"/>
      <c r="B25" s="108" t="s">
        <v>224</v>
      </c>
      <c r="C25" s="108"/>
      <c r="D25" s="109">
        <f>D23-N(D24)</f>
        <v>0</v>
      </c>
      <c r="E25" s="108"/>
      <c r="F25" s="108"/>
      <c r="G25" s="3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9"/>
      <c r="C26" s="39"/>
      <c r="D26" s="39"/>
      <c r="E26" s="39"/>
      <c r="F26" s="39"/>
      <c r="G26" s="39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8.0" customHeight="1">
      <c r="A27" s="3"/>
      <c r="B27" s="110" t="s">
        <v>225</v>
      </c>
      <c r="C27" s="111"/>
      <c r="D27" s="104">
        <f>SUM(D8:D18)</f>
        <v>0</v>
      </c>
      <c r="E27" s="120" t="s">
        <v>226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8.0" customHeight="1">
      <c r="A28" s="3"/>
      <c r="B28" s="110" t="s">
        <v>227</v>
      </c>
      <c r="C28" s="111"/>
      <c r="D28" s="113">
        <f>IFERROR(MAX(D8:D22)/D23,0)</f>
        <v>0</v>
      </c>
      <c r="E28" s="114" t="str">
        <f t="array" ref="E28">IF(D23=0,"—",INDEX(B8:B22,MATCH(MAX(D8:D22),D8:D22,0)))</f>
        <v>—</v>
      </c>
      <c r="F28" s="111"/>
      <c r="G28" s="3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8.0" customHeight="1">
      <c r="A29" s="3"/>
      <c r="B29" s="112" t="s">
        <v>228</v>
      </c>
      <c r="C29" s="111"/>
      <c r="D29" s="114" t="str">
        <f>IF(D23=0,"— preencha seus ativos",IF(D28&lt;=0.35,"Distribuição razoável",IF(D28&lt;=0.55,"Concentração relevante — entenda o risco desta classe","Concentração alta — grande parte do patrimônio depende de uma única classe")))</f>
        <v>— preencha seus ativos</v>
      </c>
      <c r="E29" s="115"/>
      <c r="F29" s="115"/>
      <c r="G29" s="115"/>
      <c r="H29" s="111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9"/>
      <c r="C30" s="39"/>
      <c r="D30" s="39"/>
      <c r="E30" s="39"/>
      <c r="F30" s="39"/>
      <c r="G30" s="39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1.75" customHeight="1">
      <c r="A31" s="3"/>
      <c r="B31" s="5" t="s">
        <v>229</v>
      </c>
      <c r="C31" s="18"/>
      <c r="D31" s="18"/>
      <c r="E31" s="18"/>
      <c r="F31" s="18"/>
      <c r="G31" s="18"/>
      <c r="H31" s="6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9"/>
      <c r="C32" s="39"/>
      <c r="D32" s="39"/>
      <c r="E32" s="39"/>
      <c r="F32" s="39"/>
      <c r="G32" s="3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1.0" customHeight="1">
      <c r="A33" s="3"/>
      <c r="B33" s="101" t="s">
        <v>230</v>
      </c>
      <c r="C33" s="101" t="s">
        <v>231</v>
      </c>
      <c r="D33" s="101" t="s">
        <v>232</v>
      </c>
      <c r="E33" s="101" t="s">
        <v>233</v>
      </c>
      <c r="F33" s="101" t="s">
        <v>234</v>
      </c>
      <c r="G33" s="101" t="s">
        <v>235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6.5" customHeight="1">
      <c r="A34" s="3"/>
      <c r="B34" s="121" t="s">
        <v>35</v>
      </c>
      <c r="C34" s="102"/>
      <c r="D34" s="102"/>
      <c r="E34" s="104" t="str">
        <f t="shared" ref="E34:E45" si="2">IF($C34="","",$C34-N($D34))</f>
        <v/>
      </c>
      <c r="F34" s="12"/>
      <c r="G34" s="1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6.5" customHeight="1">
      <c r="A35" s="3"/>
      <c r="B35" s="121" t="s">
        <v>36</v>
      </c>
      <c r="C35" s="102"/>
      <c r="D35" s="102"/>
      <c r="E35" s="104" t="str">
        <f t="shared" si="2"/>
        <v/>
      </c>
      <c r="F35" s="104" t="str">
        <f t="shared" ref="F35:F45" si="3">IF(OR($E35="",$E34=""),"",$E35-$E34)</f>
        <v/>
      </c>
      <c r="G35" s="119" t="str">
        <f t="shared" ref="G35:G45" si="4">IF(OR($E35="",$E34="",$E34=0),"",($E35-$E34)/ABS($E34))</f>
        <v/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6.5" customHeight="1">
      <c r="A36" s="3"/>
      <c r="B36" s="121" t="s">
        <v>37</v>
      </c>
      <c r="C36" s="102"/>
      <c r="D36" s="102"/>
      <c r="E36" s="104" t="str">
        <f t="shared" si="2"/>
        <v/>
      </c>
      <c r="F36" s="104" t="str">
        <f t="shared" si="3"/>
        <v/>
      </c>
      <c r="G36" s="119" t="str">
        <f t="shared" si="4"/>
        <v/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6.5" customHeight="1">
      <c r="A37" s="3"/>
      <c r="B37" s="121" t="s">
        <v>38</v>
      </c>
      <c r="C37" s="102"/>
      <c r="D37" s="102"/>
      <c r="E37" s="104" t="str">
        <f t="shared" si="2"/>
        <v/>
      </c>
      <c r="F37" s="104" t="str">
        <f t="shared" si="3"/>
        <v/>
      </c>
      <c r="G37" s="119" t="str">
        <f t="shared" si="4"/>
        <v/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6.5" customHeight="1">
      <c r="A38" s="3"/>
      <c r="B38" s="121" t="s">
        <v>39</v>
      </c>
      <c r="C38" s="102"/>
      <c r="D38" s="102"/>
      <c r="E38" s="104" t="str">
        <f t="shared" si="2"/>
        <v/>
      </c>
      <c r="F38" s="104" t="str">
        <f t="shared" si="3"/>
        <v/>
      </c>
      <c r="G38" s="119" t="str">
        <f t="shared" si="4"/>
        <v/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6.5" customHeight="1">
      <c r="A39" s="3"/>
      <c r="B39" s="121" t="s">
        <v>40</v>
      </c>
      <c r="C39" s="102"/>
      <c r="D39" s="102"/>
      <c r="E39" s="104" t="str">
        <f t="shared" si="2"/>
        <v/>
      </c>
      <c r="F39" s="104" t="str">
        <f t="shared" si="3"/>
        <v/>
      </c>
      <c r="G39" s="119" t="str">
        <f t="shared" si="4"/>
        <v/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6.5" customHeight="1">
      <c r="A40" s="3"/>
      <c r="B40" s="121" t="s">
        <v>41</v>
      </c>
      <c r="C40" s="102"/>
      <c r="D40" s="102"/>
      <c r="E40" s="104" t="str">
        <f t="shared" si="2"/>
        <v/>
      </c>
      <c r="F40" s="104" t="str">
        <f t="shared" si="3"/>
        <v/>
      </c>
      <c r="G40" s="119" t="str">
        <f t="shared" si="4"/>
        <v/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6.5" customHeight="1">
      <c r="A41" s="3"/>
      <c r="B41" s="121" t="s">
        <v>42</v>
      </c>
      <c r="C41" s="102"/>
      <c r="D41" s="102"/>
      <c r="E41" s="104" t="str">
        <f t="shared" si="2"/>
        <v/>
      </c>
      <c r="F41" s="104" t="str">
        <f t="shared" si="3"/>
        <v/>
      </c>
      <c r="G41" s="119" t="str">
        <f t="shared" si="4"/>
        <v/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6.5" customHeight="1">
      <c r="A42" s="3"/>
      <c r="B42" s="121" t="s">
        <v>43</v>
      </c>
      <c r="C42" s="102"/>
      <c r="D42" s="102"/>
      <c r="E42" s="104" t="str">
        <f t="shared" si="2"/>
        <v/>
      </c>
      <c r="F42" s="104" t="str">
        <f t="shared" si="3"/>
        <v/>
      </c>
      <c r="G42" s="119" t="str">
        <f t="shared" si="4"/>
        <v/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6.5" customHeight="1">
      <c r="A43" s="3"/>
      <c r="B43" s="121" t="s">
        <v>44</v>
      </c>
      <c r="C43" s="102"/>
      <c r="D43" s="102"/>
      <c r="E43" s="104" t="str">
        <f t="shared" si="2"/>
        <v/>
      </c>
      <c r="F43" s="104" t="str">
        <f t="shared" si="3"/>
        <v/>
      </c>
      <c r="G43" s="119" t="str">
        <f t="shared" si="4"/>
        <v/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6.5" customHeight="1">
      <c r="A44" s="3"/>
      <c r="B44" s="121" t="s">
        <v>45</v>
      </c>
      <c r="C44" s="102"/>
      <c r="D44" s="102"/>
      <c r="E44" s="104" t="str">
        <f t="shared" si="2"/>
        <v/>
      </c>
      <c r="F44" s="104" t="str">
        <f t="shared" si="3"/>
        <v/>
      </c>
      <c r="G44" s="119" t="str">
        <f t="shared" si="4"/>
        <v/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6.5" customHeight="1">
      <c r="A45" s="3"/>
      <c r="B45" s="121" t="s">
        <v>46</v>
      </c>
      <c r="C45" s="102"/>
      <c r="D45" s="102"/>
      <c r="E45" s="104" t="str">
        <f t="shared" si="2"/>
        <v/>
      </c>
      <c r="F45" s="104" t="str">
        <f t="shared" si="3"/>
        <v/>
      </c>
      <c r="G45" s="119" t="str">
        <f t="shared" si="4"/>
        <v/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5.5" customHeight="1">
      <c r="A47" s="3"/>
      <c r="B47" s="13" t="s">
        <v>236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3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5.5" customHeight="1">
      <c r="A49" s="3"/>
      <c r="B49" s="14" t="s">
        <v>24</v>
      </c>
      <c r="E49" s="15" t="s">
        <v>25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ht="15.75" customHeight="1">
      <c r="A250" s="16"/>
      <c r="B250" s="16"/>
      <c r="C250" s="16"/>
      <c r="D250" s="16"/>
      <c r="E250" s="16"/>
      <c r="F250" s="16"/>
      <c r="G250" s="16"/>
      <c r="H250" s="16"/>
    </row>
    <row r="251" ht="15.75" customHeight="1">
      <c r="A251" s="16"/>
      <c r="B251" s="16"/>
      <c r="C251" s="16"/>
      <c r="D251" s="16"/>
      <c r="E251" s="16"/>
      <c r="F251" s="16"/>
      <c r="G251" s="16"/>
      <c r="H251" s="16"/>
    </row>
    <row r="252" ht="15.75" customHeight="1">
      <c r="A252" s="16"/>
      <c r="B252" s="16"/>
      <c r="C252" s="16"/>
      <c r="D252" s="16"/>
      <c r="E252" s="16"/>
      <c r="F252" s="16"/>
      <c r="G252" s="16"/>
      <c r="H252" s="16"/>
    </row>
    <row r="253" ht="15.75" customHeight="1">
      <c r="A253" s="16"/>
      <c r="B253" s="16"/>
      <c r="C253" s="16"/>
      <c r="D253" s="16"/>
      <c r="E253" s="16"/>
      <c r="F253" s="16"/>
      <c r="G253" s="16"/>
      <c r="H253" s="16"/>
    </row>
    <row r="254" ht="15.75" customHeight="1">
      <c r="A254" s="16"/>
      <c r="B254" s="16"/>
      <c r="C254" s="16"/>
      <c r="D254" s="16"/>
      <c r="E254" s="16"/>
      <c r="F254" s="16"/>
      <c r="G254" s="16"/>
      <c r="H254" s="16"/>
    </row>
    <row r="255" ht="15.75" customHeight="1">
      <c r="A255" s="16"/>
      <c r="B255" s="16"/>
      <c r="C255" s="16"/>
      <c r="D255" s="16"/>
      <c r="E255" s="16"/>
      <c r="F255" s="16"/>
      <c r="G255" s="16"/>
      <c r="H255" s="16"/>
    </row>
    <row r="256" ht="15.75" customHeight="1">
      <c r="A256" s="16"/>
      <c r="B256" s="16"/>
      <c r="C256" s="16"/>
      <c r="D256" s="16"/>
      <c r="E256" s="16"/>
      <c r="F256" s="16"/>
      <c r="G256" s="16"/>
      <c r="H256" s="16"/>
    </row>
    <row r="257" ht="15.75" customHeight="1">
      <c r="A257" s="16"/>
      <c r="B257" s="16"/>
      <c r="C257" s="16"/>
      <c r="D257" s="16"/>
      <c r="E257" s="16"/>
      <c r="F257" s="16"/>
      <c r="G257" s="16"/>
      <c r="H257" s="16"/>
    </row>
    <row r="258" ht="15.75" customHeight="1">
      <c r="A258" s="16"/>
      <c r="B258" s="16"/>
      <c r="C258" s="16"/>
      <c r="D258" s="16"/>
      <c r="E258" s="16"/>
      <c r="F258" s="16"/>
      <c r="G258" s="16"/>
      <c r="H258" s="16"/>
    </row>
    <row r="259" ht="15.75" customHeight="1">
      <c r="A259" s="16"/>
      <c r="B259" s="16"/>
      <c r="C259" s="16"/>
      <c r="D259" s="16"/>
      <c r="E259" s="16"/>
      <c r="F259" s="16"/>
      <c r="G259" s="16"/>
      <c r="H259" s="16"/>
    </row>
    <row r="260" ht="15.75" customHeight="1">
      <c r="A260" s="16"/>
      <c r="B260" s="16"/>
      <c r="C260" s="16"/>
      <c r="D260" s="16"/>
      <c r="E260" s="16"/>
      <c r="F260" s="16"/>
      <c r="G260" s="16"/>
      <c r="H260" s="16"/>
    </row>
    <row r="261" ht="15.75" customHeight="1">
      <c r="A261" s="16"/>
      <c r="B261" s="16"/>
      <c r="C261" s="16"/>
      <c r="D261" s="16"/>
      <c r="E261" s="16"/>
      <c r="F261" s="16"/>
      <c r="G261" s="16"/>
      <c r="H261" s="16"/>
    </row>
    <row r="262" ht="15.75" customHeight="1">
      <c r="A262" s="16"/>
      <c r="B262" s="16"/>
      <c r="C262" s="16"/>
      <c r="D262" s="16"/>
      <c r="E262" s="16"/>
      <c r="F262" s="16"/>
      <c r="G262" s="16"/>
      <c r="H262" s="16"/>
    </row>
    <row r="263" ht="15.75" customHeight="1">
      <c r="A263" s="16"/>
      <c r="B263" s="16"/>
      <c r="C263" s="16"/>
      <c r="D263" s="16"/>
      <c r="E263" s="16"/>
      <c r="F263" s="16"/>
      <c r="G263" s="16"/>
      <c r="H263" s="16"/>
    </row>
    <row r="264" ht="15.75" customHeight="1">
      <c r="A264" s="16"/>
      <c r="B264" s="16"/>
      <c r="C264" s="16"/>
      <c r="D264" s="16"/>
      <c r="E264" s="16"/>
      <c r="F264" s="16"/>
      <c r="G264" s="16"/>
      <c r="H264" s="16"/>
    </row>
    <row r="265" ht="15.75" customHeight="1">
      <c r="A265" s="16"/>
      <c r="B265" s="16"/>
      <c r="C265" s="16"/>
      <c r="D265" s="16"/>
      <c r="E265" s="16"/>
      <c r="F265" s="16"/>
      <c r="G265" s="16"/>
      <c r="H265" s="16"/>
    </row>
    <row r="266" ht="15.75" customHeight="1">
      <c r="A266" s="16"/>
      <c r="B266" s="16"/>
      <c r="C266" s="16"/>
      <c r="D266" s="16"/>
      <c r="E266" s="16"/>
      <c r="F266" s="16"/>
      <c r="G266" s="16"/>
      <c r="H266" s="16"/>
    </row>
    <row r="267" ht="15.75" customHeight="1">
      <c r="A267" s="16"/>
      <c r="B267" s="16"/>
      <c r="C267" s="16"/>
      <c r="D267" s="16"/>
      <c r="E267" s="16"/>
      <c r="F267" s="16"/>
      <c r="G267" s="16"/>
      <c r="H267" s="16"/>
    </row>
    <row r="268" ht="15.75" customHeight="1">
      <c r="A268" s="16"/>
      <c r="B268" s="16"/>
      <c r="C268" s="16"/>
      <c r="D268" s="16"/>
      <c r="E268" s="16"/>
      <c r="F268" s="16"/>
      <c r="G268" s="16"/>
      <c r="H268" s="16"/>
    </row>
    <row r="269" ht="15.75" customHeight="1">
      <c r="A269" s="16"/>
      <c r="B269" s="16"/>
      <c r="C269" s="16"/>
      <c r="D269" s="16"/>
      <c r="E269" s="16"/>
      <c r="F269" s="16"/>
      <c r="G269" s="16"/>
      <c r="H269" s="16"/>
    </row>
    <row r="270" ht="15.75" customHeight="1">
      <c r="A270" s="16"/>
      <c r="B270" s="16"/>
      <c r="C270" s="16"/>
      <c r="D270" s="16"/>
      <c r="E270" s="16"/>
      <c r="F270" s="16"/>
      <c r="G270" s="16"/>
      <c r="H270" s="16"/>
    </row>
    <row r="271" ht="15.75" customHeight="1">
      <c r="A271" s="16"/>
      <c r="B271" s="16"/>
      <c r="C271" s="16"/>
      <c r="D271" s="16"/>
      <c r="E271" s="16"/>
      <c r="F271" s="16"/>
      <c r="G271" s="16"/>
      <c r="H271" s="16"/>
    </row>
    <row r="272" ht="15.75" customHeight="1">
      <c r="A272" s="16"/>
      <c r="B272" s="16"/>
      <c r="C272" s="16"/>
      <c r="D272" s="16"/>
      <c r="E272" s="16"/>
      <c r="F272" s="16"/>
      <c r="G272" s="16"/>
      <c r="H272" s="16"/>
    </row>
    <row r="273" ht="15.75" customHeight="1">
      <c r="A273" s="16"/>
      <c r="B273" s="16"/>
      <c r="C273" s="16"/>
      <c r="D273" s="16"/>
      <c r="E273" s="16"/>
      <c r="F273" s="16"/>
      <c r="G273" s="16"/>
      <c r="H273" s="16"/>
    </row>
    <row r="274" ht="15.75" customHeight="1">
      <c r="A274" s="16"/>
      <c r="B274" s="16"/>
      <c r="C274" s="16"/>
      <c r="D274" s="16"/>
      <c r="E274" s="16"/>
      <c r="F274" s="16"/>
      <c r="G274" s="16"/>
      <c r="H274" s="16"/>
    </row>
    <row r="275" ht="15.75" customHeight="1">
      <c r="A275" s="16"/>
      <c r="B275" s="16"/>
      <c r="C275" s="16"/>
      <c r="D275" s="16"/>
      <c r="E275" s="16"/>
      <c r="F275" s="16"/>
      <c r="G275" s="16"/>
      <c r="H275" s="16"/>
    </row>
    <row r="276" ht="15.75" customHeight="1">
      <c r="A276" s="16"/>
      <c r="B276" s="16"/>
      <c r="C276" s="16"/>
      <c r="D276" s="16"/>
      <c r="E276" s="16"/>
      <c r="F276" s="16"/>
      <c r="G276" s="16"/>
      <c r="H276" s="16"/>
    </row>
    <row r="277" ht="15.75" customHeight="1">
      <c r="A277" s="16"/>
      <c r="B277" s="16"/>
      <c r="C277" s="16"/>
      <c r="D277" s="16"/>
      <c r="E277" s="16"/>
      <c r="F277" s="16"/>
      <c r="G277" s="16"/>
      <c r="H277" s="16"/>
    </row>
    <row r="278" ht="15.75" customHeight="1">
      <c r="A278" s="16"/>
      <c r="B278" s="16"/>
      <c r="C278" s="16"/>
      <c r="D278" s="16"/>
      <c r="E278" s="16"/>
      <c r="F278" s="16"/>
      <c r="G278" s="16"/>
      <c r="H278" s="16"/>
    </row>
    <row r="279" ht="15.75" customHeight="1">
      <c r="A279" s="16"/>
      <c r="B279" s="16"/>
      <c r="C279" s="16"/>
      <c r="D279" s="16"/>
      <c r="E279" s="16"/>
      <c r="F279" s="16"/>
      <c r="G279" s="16"/>
      <c r="H279" s="16"/>
    </row>
    <row r="280" ht="15.75" customHeight="1">
      <c r="A280" s="16"/>
      <c r="B280" s="16"/>
      <c r="C280" s="16"/>
      <c r="D280" s="16"/>
      <c r="E280" s="16"/>
      <c r="F280" s="16"/>
      <c r="G280" s="16"/>
      <c r="H280" s="16"/>
    </row>
    <row r="281" ht="15.75" customHeight="1">
      <c r="A281" s="16"/>
      <c r="B281" s="16"/>
      <c r="C281" s="16"/>
      <c r="D281" s="16"/>
      <c r="E281" s="16"/>
      <c r="F281" s="16"/>
      <c r="G281" s="16"/>
      <c r="H281" s="16"/>
    </row>
    <row r="282" ht="15.75" customHeight="1">
      <c r="A282" s="16"/>
      <c r="B282" s="16"/>
      <c r="C282" s="16"/>
      <c r="D282" s="16"/>
      <c r="E282" s="16"/>
      <c r="F282" s="16"/>
      <c r="G282" s="16"/>
      <c r="H282" s="16"/>
    </row>
    <row r="283" ht="15.75" customHeight="1">
      <c r="A283" s="16"/>
      <c r="B283" s="16"/>
      <c r="C283" s="16"/>
      <c r="D283" s="16"/>
      <c r="E283" s="16"/>
      <c r="F283" s="16"/>
      <c r="G283" s="16"/>
      <c r="H283" s="16"/>
    </row>
    <row r="284" ht="15.75" customHeight="1">
      <c r="A284" s="16"/>
      <c r="B284" s="16"/>
      <c r="C284" s="16"/>
      <c r="D284" s="16"/>
      <c r="E284" s="16"/>
      <c r="F284" s="16"/>
      <c r="G284" s="16"/>
      <c r="H284" s="16"/>
    </row>
    <row r="285" ht="15.75" customHeight="1">
      <c r="A285" s="16"/>
      <c r="B285" s="16"/>
      <c r="C285" s="16"/>
      <c r="D285" s="16"/>
      <c r="E285" s="16"/>
      <c r="F285" s="16"/>
      <c r="G285" s="16"/>
      <c r="H285" s="16"/>
    </row>
    <row r="286" ht="15.75" customHeight="1">
      <c r="A286" s="16"/>
      <c r="B286" s="16"/>
      <c r="C286" s="16"/>
      <c r="D286" s="16"/>
      <c r="E286" s="16"/>
      <c r="F286" s="16"/>
      <c r="G286" s="16"/>
      <c r="H286" s="16"/>
    </row>
    <row r="287" ht="15.75" customHeight="1">
      <c r="A287" s="16"/>
      <c r="B287" s="16"/>
      <c r="C287" s="16"/>
      <c r="D287" s="16"/>
      <c r="E287" s="16"/>
      <c r="F287" s="16"/>
      <c r="G287" s="16"/>
      <c r="H287" s="16"/>
    </row>
    <row r="288" ht="15.75" customHeight="1">
      <c r="A288" s="16"/>
      <c r="B288" s="16"/>
      <c r="C288" s="16"/>
      <c r="D288" s="16"/>
      <c r="E288" s="16"/>
      <c r="F288" s="16"/>
      <c r="G288" s="16"/>
      <c r="H288" s="16"/>
    </row>
    <row r="289" ht="15.75" customHeight="1">
      <c r="A289" s="16"/>
      <c r="B289" s="16"/>
      <c r="C289" s="16"/>
      <c r="D289" s="16"/>
      <c r="E289" s="16"/>
      <c r="F289" s="16"/>
      <c r="G289" s="16"/>
      <c r="H289" s="16"/>
    </row>
    <row r="290" ht="15.75" customHeight="1">
      <c r="A290" s="16"/>
      <c r="B290" s="16"/>
      <c r="C290" s="16"/>
      <c r="D290" s="16"/>
      <c r="E290" s="16"/>
      <c r="F290" s="16"/>
      <c r="G290" s="16"/>
      <c r="H290" s="16"/>
    </row>
    <row r="291" ht="15.75" customHeight="1">
      <c r="A291" s="16"/>
      <c r="B291" s="16"/>
      <c r="C291" s="16"/>
      <c r="D291" s="16"/>
      <c r="E291" s="16"/>
      <c r="F291" s="16"/>
      <c r="G291" s="16"/>
      <c r="H291" s="16"/>
    </row>
    <row r="292" ht="15.75" customHeight="1">
      <c r="A292" s="16"/>
      <c r="B292" s="16"/>
      <c r="C292" s="16"/>
      <c r="D292" s="16"/>
      <c r="E292" s="16"/>
      <c r="F292" s="16"/>
      <c r="G292" s="16"/>
      <c r="H292" s="16"/>
    </row>
    <row r="293" ht="15.75" customHeight="1">
      <c r="A293" s="16"/>
      <c r="B293" s="16"/>
      <c r="C293" s="16"/>
      <c r="D293" s="16"/>
      <c r="E293" s="16"/>
      <c r="F293" s="16"/>
      <c r="G293" s="16"/>
      <c r="H293" s="16"/>
    </row>
    <row r="294" ht="15.75" customHeight="1">
      <c r="A294" s="16"/>
      <c r="B294" s="16"/>
      <c r="C294" s="16"/>
      <c r="D294" s="16"/>
      <c r="E294" s="16"/>
      <c r="F294" s="16"/>
      <c r="G294" s="16"/>
      <c r="H294" s="16"/>
    </row>
    <row r="295" ht="15.75" customHeight="1">
      <c r="A295" s="16"/>
      <c r="B295" s="16"/>
      <c r="C295" s="16"/>
      <c r="D295" s="16"/>
      <c r="E295" s="16"/>
      <c r="F295" s="16"/>
      <c r="G295" s="16"/>
      <c r="H295" s="16"/>
    </row>
    <row r="296" ht="15.75" customHeight="1">
      <c r="A296" s="16"/>
      <c r="B296" s="16"/>
      <c r="C296" s="16"/>
      <c r="D296" s="16"/>
      <c r="E296" s="16"/>
      <c r="F296" s="16"/>
      <c r="G296" s="16"/>
      <c r="H296" s="16"/>
    </row>
    <row r="297" ht="15.75" customHeight="1">
      <c r="A297" s="16"/>
      <c r="B297" s="16"/>
      <c r="C297" s="16"/>
      <c r="D297" s="16"/>
      <c r="E297" s="16"/>
      <c r="F297" s="16"/>
      <c r="G297" s="16"/>
      <c r="H297" s="16"/>
    </row>
    <row r="298" ht="15.75" customHeight="1">
      <c r="A298" s="16"/>
      <c r="B298" s="16"/>
      <c r="C298" s="16"/>
      <c r="D298" s="16"/>
      <c r="E298" s="16"/>
      <c r="F298" s="16"/>
      <c r="G298" s="16"/>
      <c r="H298" s="16"/>
    </row>
    <row r="299" ht="15.75" customHeight="1">
      <c r="A299" s="16"/>
      <c r="B299" s="16"/>
      <c r="C299" s="16"/>
      <c r="D299" s="16"/>
      <c r="E299" s="16"/>
      <c r="F299" s="16"/>
      <c r="G299" s="16"/>
      <c r="H299" s="16"/>
    </row>
    <row r="300" ht="15.75" customHeight="1">
      <c r="A300" s="16"/>
      <c r="B300" s="16"/>
      <c r="C300" s="16"/>
      <c r="D300" s="16"/>
      <c r="E300" s="16"/>
      <c r="F300" s="16"/>
      <c r="G300" s="16"/>
      <c r="H300" s="16"/>
    </row>
    <row r="301" ht="15.75" customHeight="1">
      <c r="A301" s="16"/>
      <c r="B301" s="16"/>
      <c r="C301" s="16"/>
      <c r="D301" s="16"/>
      <c r="E301" s="16"/>
      <c r="F301" s="16"/>
      <c r="G301" s="16"/>
      <c r="H301" s="16"/>
    </row>
    <row r="302" ht="15.75" customHeight="1">
      <c r="A302" s="16"/>
      <c r="B302" s="16"/>
      <c r="C302" s="16"/>
      <c r="D302" s="16"/>
      <c r="E302" s="16"/>
      <c r="F302" s="16"/>
      <c r="G302" s="16"/>
      <c r="H302" s="16"/>
    </row>
    <row r="303" ht="15.75" customHeight="1">
      <c r="A303" s="16"/>
      <c r="B303" s="16"/>
      <c r="C303" s="16"/>
      <c r="D303" s="16"/>
      <c r="E303" s="16"/>
      <c r="F303" s="16"/>
      <c r="G303" s="16"/>
      <c r="H303" s="16"/>
    </row>
    <row r="304" ht="15.75" customHeight="1">
      <c r="A304" s="16"/>
      <c r="B304" s="16"/>
      <c r="C304" s="16"/>
      <c r="D304" s="16"/>
      <c r="E304" s="16"/>
      <c r="F304" s="16"/>
      <c r="G304" s="16"/>
      <c r="H304" s="16"/>
    </row>
    <row r="305" ht="15.75" customHeight="1">
      <c r="A305" s="16"/>
      <c r="B305" s="16"/>
      <c r="C305" s="16"/>
      <c r="D305" s="16"/>
      <c r="E305" s="16"/>
      <c r="F305" s="16"/>
      <c r="G305" s="16"/>
      <c r="H305" s="16"/>
    </row>
    <row r="306" ht="15.75" customHeight="1">
      <c r="A306" s="16"/>
      <c r="B306" s="16"/>
      <c r="C306" s="16"/>
      <c r="D306" s="16"/>
      <c r="E306" s="16"/>
      <c r="F306" s="16"/>
      <c r="G306" s="16"/>
      <c r="H306" s="16"/>
    </row>
    <row r="307" ht="15.75" customHeight="1">
      <c r="A307" s="16"/>
      <c r="B307" s="16"/>
      <c r="C307" s="16"/>
      <c r="D307" s="16"/>
      <c r="E307" s="16"/>
      <c r="F307" s="16"/>
      <c r="G307" s="16"/>
      <c r="H307" s="16"/>
    </row>
    <row r="308" ht="15.75" customHeight="1">
      <c r="A308" s="16"/>
      <c r="B308" s="16"/>
      <c r="C308" s="16"/>
      <c r="D308" s="16"/>
      <c r="E308" s="16"/>
      <c r="F308" s="16"/>
      <c r="G308" s="16"/>
      <c r="H308" s="16"/>
    </row>
    <row r="309" ht="15.75" customHeight="1">
      <c r="A309" s="16"/>
      <c r="B309" s="16"/>
      <c r="C309" s="16"/>
      <c r="D309" s="16"/>
      <c r="E309" s="16"/>
      <c r="F309" s="16"/>
      <c r="G309" s="16"/>
      <c r="H309" s="16"/>
    </row>
    <row r="310" ht="15.75" customHeight="1">
      <c r="A310" s="16"/>
      <c r="B310" s="16"/>
      <c r="C310" s="16"/>
      <c r="D310" s="16"/>
      <c r="E310" s="16"/>
      <c r="F310" s="16"/>
      <c r="G310" s="16"/>
      <c r="H310" s="16"/>
    </row>
    <row r="311" ht="15.75" customHeight="1">
      <c r="A311" s="16"/>
      <c r="B311" s="16"/>
      <c r="C311" s="16"/>
      <c r="D311" s="16"/>
      <c r="E311" s="16"/>
      <c r="F311" s="16"/>
      <c r="G311" s="16"/>
      <c r="H311" s="16"/>
    </row>
    <row r="312" ht="15.75" customHeight="1">
      <c r="A312" s="16"/>
      <c r="B312" s="16"/>
      <c r="C312" s="16"/>
      <c r="D312" s="16"/>
      <c r="E312" s="16"/>
      <c r="F312" s="16"/>
      <c r="G312" s="16"/>
      <c r="H312" s="16"/>
    </row>
    <row r="313" ht="15.75" customHeight="1">
      <c r="A313" s="16"/>
      <c r="B313" s="16"/>
      <c r="C313" s="16"/>
      <c r="D313" s="16"/>
      <c r="E313" s="16"/>
      <c r="F313" s="16"/>
      <c r="G313" s="16"/>
      <c r="H313" s="16"/>
    </row>
    <row r="314" ht="15.75" customHeight="1">
      <c r="A314" s="16"/>
      <c r="B314" s="16"/>
      <c r="C314" s="16"/>
      <c r="D314" s="16"/>
      <c r="E314" s="16"/>
      <c r="F314" s="16"/>
      <c r="G314" s="16"/>
      <c r="H314" s="16"/>
    </row>
    <row r="315" ht="15.75" customHeight="1">
      <c r="A315" s="16"/>
      <c r="B315" s="16"/>
      <c r="C315" s="16"/>
      <c r="D315" s="16"/>
      <c r="E315" s="16"/>
      <c r="F315" s="16"/>
      <c r="G315" s="16"/>
      <c r="H315" s="16"/>
    </row>
    <row r="316" ht="15.75" customHeight="1">
      <c r="A316" s="16"/>
      <c r="B316" s="16"/>
      <c r="C316" s="16"/>
      <c r="D316" s="16"/>
      <c r="E316" s="16"/>
      <c r="F316" s="16"/>
      <c r="G316" s="16"/>
      <c r="H316" s="16"/>
    </row>
    <row r="317" ht="15.75" customHeight="1">
      <c r="A317" s="16"/>
      <c r="B317" s="16"/>
      <c r="C317" s="16"/>
      <c r="D317" s="16"/>
      <c r="E317" s="16"/>
      <c r="F317" s="16"/>
      <c r="G317" s="16"/>
      <c r="H317" s="16"/>
    </row>
    <row r="318" ht="15.75" customHeight="1">
      <c r="A318" s="16"/>
      <c r="B318" s="16"/>
      <c r="C318" s="16"/>
      <c r="D318" s="16"/>
      <c r="E318" s="16"/>
      <c r="F318" s="16"/>
      <c r="G318" s="16"/>
      <c r="H318" s="16"/>
    </row>
    <row r="319" ht="15.75" customHeight="1">
      <c r="A319" s="16"/>
      <c r="B319" s="16"/>
      <c r="C319" s="16"/>
      <c r="D319" s="16"/>
      <c r="E319" s="16"/>
      <c r="F319" s="16"/>
      <c r="G319" s="16"/>
      <c r="H319" s="16"/>
    </row>
    <row r="320" ht="15.75" customHeight="1">
      <c r="A320" s="16"/>
      <c r="B320" s="16"/>
      <c r="C320" s="16"/>
      <c r="D320" s="16"/>
      <c r="E320" s="16"/>
      <c r="F320" s="16"/>
      <c r="G320" s="16"/>
      <c r="H320" s="16"/>
    </row>
    <row r="321" ht="15.75" customHeight="1">
      <c r="A321" s="16"/>
      <c r="B321" s="16"/>
      <c r="C321" s="16"/>
      <c r="D321" s="16"/>
      <c r="E321" s="16"/>
      <c r="F321" s="16"/>
      <c r="G321" s="16"/>
      <c r="H321" s="16"/>
    </row>
    <row r="322" ht="15.75" customHeight="1">
      <c r="A322" s="16"/>
      <c r="B322" s="16"/>
      <c r="C322" s="16"/>
      <c r="D322" s="16"/>
      <c r="E322" s="16"/>
      <c r="F322" s="16"/>
      <c r="G322" s="16"/>
      <c r="H322" s="16"/>
    </row>
    <row r="323" ht="15.75" customHeight="1">
      <c r="A323" s="16"/>
      <c r="B323" s="16"/>
      <c r="C323" s="16"/>
      <c r="D323" s="16"/>
      <c r="E323" s="16"/>
      <c r="F323" s="16"/>
      <c r="G323" s="16"/>
      <c r="H323" s="16"/>
    </row>
    <row r="324" ht="15.75" customHeight="1">
      <c r="A324" s="16"/>
      <c r="B324" s="16"/>
      <c r="C324" s="16"/>
      <c r="D324" s="16"/>
      <c r="E324" s="16"/>
      <c r="F324" s="16"/>
      <c r="G324" s="16"/>
      <c r="H324" s="16"/>
    </row>
    <row r="325" ht="15.75" customHeight="1">
      <c r="A325" s="16"/>
      <c r="B325" s="16"/>
      <c r="C325" s="16"/>
      <c r="D325" s="16"/>
      <c r="E325" s="16"/>
      <c r="F325" s="16"/>
      <c r="G325" s="16"/>
      <c r="H325" s="16"/>
    </row>
    <row r="326" ht="15.75" customHeight="1">
      <c r="A326" s="16"/>
      <c r="B326" s="16"/>
      <c r="C326" s="16"/>
      <c r="D326" s="16"/>
      <c r="E326" s="16"/>
      <c r="F326" s="16"/>
      <c r="G326" s="16"/>
      <c r="H326" s="16"/>
    </row>
    <row r="327" ht="15.75" customHeight="1">
      <c r="A327" s="16"/>
      <c r="B327" s="16"/>
      <c r="C327" s="16"/>
      <c r="D327" s="16"/>
      <c r="E327" s="16"/>
      <c r="F327" s="16"/>
      <c r="G327" s="16"/>
      <c r="H327" s="16"/>
    </row>
    <row r="328" ht="15.75" customHeight="1">
      <c r="A328" s="16"/>
      <c r="B328" s="16"/>
      <c r="C328" s="16"/>
      <c r="D328" s="16"/>
      <c r="E328" s="16"/>
      <c r="F328" s="16"/>
      <c r="G328" s="16"/>
      <c r="H328" s="16"/>
    </row>
    <row r="329" ht="15.75" customHeight="1">
      <c r="A329" s="16"/>
      <c r="B329" s="16"/>
      <c r="C329" s="16"/>
      <c r="D329" s="16"/>
      <c r="E329" s="16"/>
      <c r="F329" s="16"/>
      <c r="G329" s="16"/>
      <c r="H329" s="16"/>
    </row>
    <row r="330" ht="15.75" customHeight="1">
      <c r="A330" s="16"/>
      <c r="B330" s="16"/>
      <c r="C330" s="16"/>
      <c r="D330" s="16"/>
      <c r="E330" s="16"/>
      <c r="F330" s="16"/>
      <c r="G330" s="16"/>
      <c r="H330" s="16"/>
    </row>
    <row r="331" ht="15.75" customHeight="1">
      <c r="A331" s="16"/>
      <c r="B331" s="16"/>
      <c r="C331" s="16"/>
      <c r="D331" s="16"/>
      <c r="E331" s="16"/>
      <c r="F331" s="16"/>
      <c r="G331" s="16"/>
      <c r="H331" s="16"/>
    </row>
    <row r="332" ht="15.75" customHeight="1">
      <c r="A332" s="16"/>
      <c r="B332" s="16"/>
      <c r="C332" s="16"/>
      <c r="D332" s="16"/>
      <c r="E332" s="16"/>
      <c r="F332" s="16"/>
      <c r="G332" s="16"/>
      <c r="H332" s="16"/>
    </row>
    <row r="333" ht="15.75" customHeight="1">
      <c r="A333" s="16"/>
      <c r="B333" s="16"/>
      <c r="C333" s="16"/>
      <c r="D333" s="16"/>
      <c r="E333" s="16"/>
      <c r="F333" s="16"/>
      <c r="G333" s="16"/>
      <c r="H333" s="16"/>
    </row>
    <row r="334" ht="15.75" customHeight="1">
      <c r="A334" s="16"/>
      <c r="B334" s="16"/>
      <c r="C334" s="16"/>
      <c r="D334" s="16"/>
      <c r="E334" s="16"/>
      <c r="F334" s="16"/>
      <c r="G334" s="16"/>
      <c r="H334" s="16"/>
    </row>
    <row r="335" ht="15.75" customHeight="1">
      <c r="A335" s="16"/>
      <c r="B335" s="16"/>
      <c r="C335" s="16"/>
      <c r="D335" s="16"/>
      <c r="E335" s="16"/>
      <c r="F335" s="16"/>
      <c r="G335" s="16"/>
      <c r="H335" s="16"/>
    </row>
    <row r="336" ht="15.75" customHeight="1">
      <c r="A336" s="16"/>
      <c r="B336" s="16"/>
      <c r="C336" s="16"/>
      <c r="D336" s="16"/>
      <c r="E336" s="16"/>
      <c r="F336" s="16"/>
      <c r="G336" s="16"/>
      <c r="H336" s="16"/>
    </row>
    <row r="337" ht="15.75" customHeight="1">
      <c r="A337" s="16"/>
      <c r="B337" s="16"/>
      <c r="C337" s="16"/>
      <c r="D337" s="16"/>
      <c r="E337" s="16"/>
      <c r="F337" s="16"/>
      <c r="G337" s="16"/>
      <c r="H337" s="16"/>
    </row>
    <row r="338" ht="15.75" customHeight="1">
      <c r="A338" s="16"/>
      <c r="B338" s="16"/>
      <c r="C338" s="16"/>
      <c r="D338" s="16"/>
      <c r="E338" s="16"/>
      <c r="F338" s="16"/>
      <c r="G338" s="16"/>
      <c r="H338" s="16"/>
    </row>
    <row r="339" ht="15.75" customHeight="1">
      <c r="A339" s="16"/>
      <c r="B339" s="16"/>
      <c r="C339" s="16"/>
      <c r="D339" s="16"/>
      <c r="E339" s="16"/>
      <c r="F339" s="16"/>
      <c r="G339" s="16"/>
      <c r="H339" s="16"/>
    </row>
    <row r="340" ht="15.75" customHeight="1">
      <c r="A340" s="16"/>
      <c r="B340" s="16"/>
      <c r="C340" s="16"/>
      <c r="D340" s="16"/>
      <c r="E340" s="16"/>
      <c r="F340" s="16"/>
      <c r="G340" s="16"/>
      <c r="H340" s="16"/>
    </row>
    <row r="341" ht="15.75" customHeight="1">
      <c r="A341" s="16"/>
      <c r="B341" s="16"/>
      <c r="C341" s="16"/>
      <c r="D341" s="16"/>
      <c r="E341" s="16"/>
      <c r="F341" s="16"/>
      <c r="G341" s="16"/>
      <c r="H341" s="16"/>
    </row>
    <row r="342" ht="15.75" customHeight="1">
      <c r="A342" s="16"/>
      <c r="B342" s="16"/>
      <c r="C342" s="16"/>
      <c r="D342" s="16"/>
      <c r="E342" s="16"/>
      <c r="F342" s="16"/>
      <c r="G342" s="16"/>
      <c r="H342" s="16"/>
    </row>
    <row r="343" ht="15.75" customHeight="1">
      <c r="A343" s="16"/>
      <c r="B343" s="16"/>
      <c r="C343" s="16"/>
      <c r="D343" s="16"/>
      <c r="E343" s="16"/>
      <c r="F343" s="16"/>
      <c r="G343" s="16"/>
      <c r="H343" s="16"/>
    </row>
    <row r="344" ht="15.75" customHeight="1">
      <c r="A344" s="16"/>
      <c r="B344" s="16"/>
      <c r="C344" s="16"/>
      <c r="D344" s="16"/>
      <c r="E344" s="16"/>
      <c r="F344" s="16"/>
      <c r="G344" s="16"/>
      <c r="H344" s="16"/>
    </row>
    <row r="345" ht="15.75" customHeight="1">
      <c r="A345" s="16"/>
      <c r="B345" s="16"/>
      <c r="C345" s="16"/>
      <c r="D345" s="16"/>
      <c r="E345" s="16"/>
      <c r="F345" s="16"/>
      <c r="G345" s="16"/>
      <c r="H345" s="16"/>
    </row>
    <row r="346" ht="15.75" customHeight="1">
      <c r="A346" s="16"/>
      <c r="B346" s="16"/>
      <c r="C346" s="16"/>
      <c r="D346" s="16"/>
      <c r="E346" s="16"/>
      <c r="F346" s="16"/>
      <c r="G346" s="16"/>
      <c r="H346" s="16"/>
    </row>
    <row r="347" ht="15.75" customHeight="1">
      <c r="A347" s="16"/>
      <c r="B347" s="16"/>
      <c r="C347" s="16"/>
      <c r="D347" s="16"/>
      <c r="E347" s="16"/>
      <c r="F347" s="16"/>
      <c r="G347" s="16"/>
      <c r="H347" s="16"/>
    </row>
    <row r="348" ht="15.75" customHeight="1">
      <c r="A348" s="16"/>
      <c r="B348" s="16"/>
      <c r="C348" s="16"/>
      <c r="D348" s="16"/>
      <c r="E348" s="16"/>
      <c r="F348" s="16"/>
      <c r="G348" s="16"/>
      <c r="H348" s="16"/>
    </row>
    <row r="349" ht="15.75" customHeight="1">
      <c r="A349" s="16"/>
      <c r="B349" s="16"/>
      <c r="C349" s="16"/>
      <c r="D349" s="16"/>
      <c r="E349" s="16"/>
      <c r="F349" s="16"/>
      <c r="G349" s="16"/>
      <c r="H349" s="16"/>
    </row>
    <row r="350" ht="15.75" customHeight="1">
      <c r="A350" s="16"/>
      <c r="B350" s="16"/>
      <c r="C350" s="16"/>
      <c r="D350" s="16"/>
      <c r="E350" s="16"/>
      <c r="F350" s="16"/>
      <c r="G350" s="16"/>
      <c r="H350" s="16"/>
    </row>
    <row r="351" ht="15.75" customHeight="1">
      <c r="A351" s="16"/>
      <c r="B351" s="16"/>
      <c r="C351" s="16"/>
      <c r="D351" s="16"/>
      <c r="E351" s="16"/>
      <c r="F351" s="16"/>
      <c r="G351" s="16"/>
      <c r="H351" s="16"/>
    </row>
    <row r="352" ht="15.75" customHeight="1">
      <c r="A352" s="16"/>
      <c r="B352" s="16"/>
      <c r="C352" s="16"/>
      <c r="D352" s="16"/>
      <c r="E352" s="16"/>
      <c r="F352" s="16"/>
      <c r="G352" s="16"/>
      <c r="H352" s="16"/>
    </row>
    <row r="353" ht="15.75" customHeight="1">
      <c r="A353" s="16"/>
      <c r="B353" s="16"/>
      <c r="C353" s="16"/>
      <c r="D353" s="16"/>
      <c r="E353" s="16"/>
      <c r="F353" s="16"/>
      <c r="G353" s="16"/>
      <c r="H353" s="16"/>
    </row>
    <row r="354" ht="15.75" customHeight="1">
      <c r="A354" s="16"/>
      <c r="B354" s="16"/>
      <c r="C354" s="16"/>
      <c r="D354" s="16"/>
      <c r="E354" s="16"/>
      <c r="F354" s="16"/>
      <c r="G354" s="16"/>
      <c r="H354" s="16"/>
    </row>
    <row r="355" ht="15.75" customHeight="1">
      <c r="A355" s="16"/>
      <c r="B355" s="16"/>
      <c r="C355" s="16"/>
      <c r="D355" s="16"/>
      <c r="E355" s="16"/>
      <c r="F355" s="16"/>
      <c r="G355" s="16"/>
      <c r="H355" s="16"/>
    </row>
    <row r="356" ht="15.75" customHeight="1">
      <c r="A356" s="16"/>
      <c r="B356" s="16"/>
      <c r="C356" s="16"/>
      <c r="D356" s="16"/>
      <c r="E356" s="16"/>
      <c r="F356" s="16"/>
      <c r="G356" s="16"/>
      <c r="H356" s="16"/>
    </row>
    <row r="357" ht="15.75" customHeight="1">
      <c r="A357" s="16"/>
      <c r="B357" s="16"/>
      <c r="C357" s="16"/>
      <c r="D357" s="16"/>
      <c r="E357" s="16"/>
      <c r="F357" s="16"/>
      <c r="G357" s="16"/>
      <c r="H357" s="16"/>
    </row>
    <row r="358" ht="15.75" customHeight="1">
      <c r="A358" s="16"/>
      <c r="B358" s="16"/>
      <c r="C358" s="16"/>
      <c r="D358" s="16"/>
      <c r="E358" s="16"/>
      <c r="F358" s="16"/>
      <c r="G358" s="16"/>
      <c r="H358" s="16"/>
    </row>
    <row r="359" ht="15.75" customHeight="1">
      <c r="A359" s="16"/>
      <c r="B359" s="16"/>
      <c r="C359" s="16"/>
      <c r="D359" s="16"/>
      <c r="E359" s="16"/>
      <c r="F359" s="16"/>
      <c r="G359" s="16"/>
      <c r="H359" s="16"/>
    </row>
    <row r="360" ht="15.75" customHeight="1">
      <c r="A360" s="16"/>
      <c r="B360" s="16"/>
      <c r="C360" s="16"/>
      <c r="D360" s="16"/>
      <c r="E360" s="16"/>
      <c r="F360" s="16"/>
      <c r="G360" s="16"/>
      <c r="H360" s="16"/>
    </row>
    <row r="361" ht="15.75" customHeight="1">
      <c r="A361" s="16"/>
      <c r="B361" s="16"/>
      <c r="C361" s="16"/>
      <c r="D361" s="16"/>
      <c r="E361" s="16"/>
      <c r="F361" s="16"/>
      <c r="G361" s="16"/>
      <c r="H361" s="16"/>
    </row>
    <row r="362" ht="15.75" customHeight="1">
      <c r="A362" s="16"/>
      <c r="B362" s="16"/>
      <c r="C362" s="16"/>
      <c r="D362" s="16"/>
      <c r="E362" s="16"/>
      <c r="F362" s="16"/>
      <c r="G362" s="16"/>
      <c r="H362" s="16"/>
    </row>
    <row r="363" ht="15.75" customHeight="1">
      <c r="A363" s="16"/>
      <c r="B363" s="16"/>
      <c r="C363" s="16"/>
      <c r="D363" s="16"/>
      <c r="E363" s="16"/>
      <c r="F363" s="16"/>
      <c r="G363" s="16"/>
      <c r="H363" s="16"/>
    </row>
    <row r="364" ht="15.75" customHeight="1">
      <c r="A364" s="16"/>
      <c r="B364" s="16"/>
      <c r="C364" s="16"/>
      <c r="D364" s="16"/>
      <c r="E364" s="16"/>
      <c r="F364" s="16"/>
      <c r="G364" s="16"/>
      <c r="H364" s="16"/>
    </row>
    <row r="365" ht="15.75" customHeight="1">
      <c r="A365" s="16"/>
      <c r="B365" s="16"/>
      <c r="C365" s="16"/>
      <c r="D365" s="16"/>
      <c r="E365" s="16"/>
      <c r="F365" s="16"/>
      <c r="G365" s="16"/>
      <c r="H365" s="16"/>
    </row>
    <row r="366" ht="15.75" customHeight="1">
      <c r="A366" s="16"/>
      <c r="B366" s="16"/>
      <c r="C366" s="16"/>
      <c r="D366" s="16"/>
      <c r="E366" s="16"/>
      <c r="F366" s="16"/>
      <c r="G366" s="16"/>
      <c r="H366" s="16"/>
    </row>
    <row r="367" ht="15.75" customHeight="1">
      <c r="A367" s="16"/>
      <c r="B367" s="16"/>
      <c r="C367" s="16"/>
      <c r="D367" s="16"/>
      <c r="E367" s="16"/>
      <c r="F367" s="16"/>
      <c r="G367" s="16"/>
      <c r="H367" s="16"/>
    </row>
    <row r="368" ht="15.75" customHeight="1">
      <c r="A368" s="16"/>
      <c r="B368" s="16"/>
      <c r="C368" s="16"/>
      <c r="D368" s="16"/>
      <c r="E368" s="16"/>
      <c r="F368" s="16"/>
      <c r="G368" s="16"/>
      <c r="H368" s="16"/>
    </row>
    <row r="369" ht="15.75" customHeight="1">
      <c r="A369" s="16"/>
      <c r="B369" s="16"/>
      <c r="C369" s="16"/>
      <c r="D369" s="16"/>
      <c r="E369" s="16"/>
      <c r="F369" s="16"/>
      <c r="G369" s="16"/>
      <c r="H369" s="16"/>
    </row>
    <row r="370" ht="15.75" customHeight="1">
      <c r="A370" s="16"/>
      <c r="B370" s="16"/>
      <c r="C370" s="16"/>
      <c r="D370" s="16"/>
      <c r="E370" s="16"/>
      <c r="F370" s="16"/>
      <c r="G370" s="16"/>
      <c r="H370" s="16"/>
    </row>
    <row r="371" ht="15.75" customHeight="1">
      <c r="A371" s="16"/>
      <c r="B371" s="16"/>
      <c r="C371" s="16"/>
      <c r="D371" s="16"/>
      <c r="E371" s="16"/>
      <c r="F371" s="16"/>
      <c r="G371" s="16"/>
      <c r="H371" s="16"/>
    </row>
    <row r="372" ht="15.75" customHeight="1">
      <c r="A372" s="16"/>
      <c r="B372" s="16"/>
      <c r="C372" s="16"/>
      <c r="D372" s="16"/>
      <c r="E372" s="16"/>
      <c r="F372" s="16"/>
      <c r="G372" s="16"/>
      <c r="H372" s="16"/>
    </row>
    <row r="373" ht="15.75" customHeight="1">
      <c r="A373" s="16"/>
      <c r="B373" s="16"/>
      <c r="C373" s="16"/>
      <c r="D373" s="16"/>
      <c r="E373" s="16"/>
      <c r="F373" s="16"/>
      <c r="G373" s="16"/>
      <c r="H373" s="16"/>
    </row>
    <row r="374" ht="15.75" customHeight="1">
      <c r="A374" s="16"/>
      <c r="B374" s="16"/>
      <c r="C374" s="16"/>
      <c r="D374" s="16"/>
      <c r="E374" s="16"/>
      <c r="F374" s="16"/>
      <c r="G374" s="16"/>
      <c r="H374" s="16"/>
    </row>
    <row r="375" ht="15.75" customHeight="1">
      <c r="A375" s="16"/>
      <c r="B375" s="16"/>
      <c r="C375" s="16"/>
      <c r="D375" s="16"/>
      <c r="E375" s="16"/>
      <c r="F375" s="16"/>
      <c r="G375" s="16"/>
      <c r="H375" s="16"/>
    </row>
    <row r="376" ht="15.75" customHeight="1">
      <c r="A376" s="16"/>
      <c r="B376" s="16"/>
      <c r="C376" s="16"/>
      <c r="D376" s="16"/>
      <c r="E376" s="16"/>
      <c r="F376" s="16"/>
      <c r="G376" s="16"/>
      <c r="H376" s="16"/>
    </row>
    <row r="377" ht="15.75" customHeight="1">
      <c r="A377" s="16"/>
      <c r="B377" s="16"/>
      <c r="C377" s="16"/>
      <c r="D377" s="16"/>
      <c r="E377" s="16"/>
      <c r="F377" s="16"/>
      <c r="G377" s="16"/>
      <c r="H377" s="16"/>
    </row>
    <row r="378" ht="15.75" customHeight="1">
      <c r="A378" s="16"/>
      <c r="B378" s="16"/>
      <c r="C378" s="16"/>
      <c r="D378" s="16"/>
      <c r="E378" s="16"/>
      <c r="F378" s="16"/>
      <c r="G378" s="16"/>
      <c r="H378" s="16"/>
    </row>
    <row r="379" ht="15.75" customHeight="1">
      <c r="A379" s="16"/>
      <c r="B379" s="16"/>
      <c r="C379" s="16"/>
      <c r="D379" s="16"/>
      <c r="E379" s="16"/>
      <c r="F379" s="16"/>
      <c r="G379" s="16"/>
      <c r="H379" s="16"/>
    </row>
    <row r="380" ht="15.75" customHeight="1">
      <c r="A380" s="16"/>
      <c r="B380" s="16"/>
      <c r="C380" s="16"/>
      <c r="D380" s="16"/>
      <c r="E380" s="16"/>
      <c r="F380" s="16"/>
      <c r="G380" s="16"/>
      <c r="H380" s="16"/>
    </row>
    <row r="381" ht="15.75" customHeight="1">
      <c r="A381" s="16"/>
      <c r="B381" s="16"/>
      <c r="C381" s="16"/>
      <c r="D381" s="16"/>
      <c r="E381" s="16"/>
      <c r="F381" s="16"/>
      <c r="G381" s="16"/>
      <c r="H381" s="16"/>
    </row>
    <row r="382" ht="15.75" customHeight="1">
      <c r="A382" s="16"/>
      <c r="B382" s="16"/>
      <c r="C382" s="16"/>
      <c r="D382" s="16"/>
      <c r="E382" s="16"/>
      <c r="F382" s="16"/>
      <c r="G382" s="16"/>
      <c r="H382" s="16"/>
    </row>
    <row r="383" ht="15.75" customHeight="1">
      <c r="A383" s="16"/>
      <c r="B383" s="16"/>
      <c r="C383" s="16"/>
      <c r="D383" s="16"/>
      <c r="E383" s="16"/>
      <c r="F383" s="16"/>
      <c r="G383" s="16"/>
      <c r="H383" s="16"/>
    </row>
    <row r="384" ht="15.75" customHeight="1">
      <c r="A384" s="16"/>
      <c r="B384" s="16"/>
      <c r="C384" s="16"/>
      <c r="D384" s="16"/>
      <c r="E384" s="16"/>
      <c r="F384" s="16"/>
      <c r="G384" s="16"/>
      <c r="H384" s="16"/>
    </row>
    <row r="385" ht="15.75" customHeight="1">
      <c r="A385" s="16"/>
      <c r="B385" s="16"/>
      <c r="C385" s="16"/>
      <c r="D385" s="16"/>
      <c r="E385" s="16"/>
      <c r="F385" s="16"/>
      <c r="G385" s="16"/>
      <c r="H385" s="16"/>
    </row>
    <row r="386" ht="15.75" customHeight="1">
      <c r="A386" s="16"/>
      <c r="B386" s="16"/>
      <c r="C386" s="16"/>
      <c r="D386" s="16"/>
      <c r="E386" s="16"/>
      <c r="F386" s="16"/>
      <c r="G386" s="16"/>
      <c r="H386" s="16"/>
    </row>
    <row r="387" ht="15.75" customHeight="1">
      <c r="A387" s="16"/>
      <c r="B387" s="16"/>
      <c r="C387" s="16"/>
      <c r="D387" s="16"/>
      <c r="E387" s="16"/>
      <c r="F387" s="16"/>
      <c r="G387" s="16"/>
      <c r="H387" s="16"/>
    </row>
    <row r="388" ht="15.75" customHeight="1">
      <c r="A388" s="16"/>
      <c r="B388" s="16"/>
      <c r="C388" s="16"/>
      <c r="D388" s="16"/>
      <c r="E388" s="16"/>
      <c r="F388" s="16"/>
      <c r="G388" s="16"/>
      <c r="H388" s="16"/>
    </row>
    <row r="389" ht="15.75" customHeight="1">
      <c r="A389" s="16"/>
      <c r="B389" s="16"/>
      <c r="C389" s="16"/>
      <c r="D389" s="16"/>
      <c r="E389" s="16"/>
      <c r="F389" s="16"/>
      <c r="G389" s="16"/>
      <c r="H389" s="16"/>
    </row>
    <row r="390" ht="15.75" customHeight="1">
      <c r="A390" s="16"/>
      <c r="B390" s="16"/>
      <c r="C390" s="16"/>
      <c r="D390" s="16"/>
      <c r="E390" s="16"/>
      <c r="F390" s="16"/>
      <c r="G390" s="16"/>
      <c r="H390" s="16"/>
    </row>
    <row r="391" ht="15.75" customHeight="1">
      <c r="A391" s="16"/>
      <c r="B391" s="16"/>
      <c r="C391" s="16"/>
      <c r="D391" s="16"/>
      <c r="E391" s="16"/>
      <c r="F391" s="16"/>
      <c r="G391" s="16"/>
      <c r="H391" s="16"/>
    </row>
    <row r="392" ht="15.75" customHeight="1">
      <c r="A392" s="16"/>
      <c r="B392" s="16"/>
      <c r="C392" s="16"/>
      <c r="D392" s="16"/>
      <c r="E392" s="16"/>
      <c r="F392" s="16"/>
      <c r="G392" s="16"/>
      <c r="H392" s="16"/>
    </row>
    <row r="393" ht="15.75" customHeight="1">
      <c r="A393" s="16"/>
      <c r="B393" s="16"/>
      <c r="C393" s="16"/>
      <c r="D393" s="16"/>
      <c r="E393" s="16"/>
      <c r="F393" s="16"/>
      <c r="G393" s="16"/>
      <c r="H393" s="16"/>
    </row>
    <row r="394" ht="15.75" customHeight="1">
      <c r="A394" s="16"/>
      <c r="B394" s="16"/>
      <c r="C394" s="16"/>
      <c r="D394" s="16"/>
      <c r="E394" s="16"/>
      <c r="F394" s="16"/>
      <c r="G394" s="16"/>
      <c r="H394" s="16"/>
    </row>
    <row r="395" ht="15.75" customHeight="1">
      <c r="A395" s="16"/>
      <c r="B395" s="16"/>
      <c r="C395" s="16"/>
      <c r="D395" s="16"/>
      <c r="E395" s="16"/>
      <c r="F395" s="16"/>
      <c r="G395" s="16"/>
      <c r="H395" s="16"/>
    </row>
    <row r="396" ht="15.75" customHeight="1">
      <c r="A396" s="16"/>
      <c r="B396" s="16"/>
      <c r="C396" s="16"/>
      <c r="D396" s="16"/>
      <c r="E396" s="16"/>
      <c r="F396" s="16"/>
      <c r="G396" s="16"/>
      <c r="H396" s="16"/>
    </row>
    <row r="397" ht="15.75" customHeight="1">
      <c r="A397" s="16"/>
      <c r="B397" s="16"/>
      <c r="C397" s="16"/>
      <c r="D397" s="16"/>
      <c r="E397" s="16"/>
      <c r="F397" s="16"/>
      <c r="G397" s="16"/>
      <c r="H397" s="16"/>
    </row>
    <row r="398" ht="15.75" customHeight="1">
      <c r="A398" s="16"/>
      <c r="B398" s="16"/>
      <c r="C398" s="16"/>
      <c r="D398" s="16"/>
      <c r="E398" s="16"/>
      <c r="F398" s="16"/>
      <c r="G398" s="16"/>
      <c r="H398" s="16"/>
    </row>
    <row r="399" ht="15.75" customHeight="1">
      <c r="A399" s="16"/>
      <c r="B399" s="16"/>
      <c r="C399" s="16"/>
      <c r="D399" s="16"/>
      <c r="E399" s="16"/>
      <c r="F399" s="16"/>
      <c r="G399" s="16"/>
      <c r="H399" s="16"/>
    </row>
    <row r="400" ht="15.75" customHeight="1">
      <c r="A400" s="16"/>
      <c r="B400" s="16"/>
      <c r="C400" s="16"/>
      <c r="D400" s="16"/>
      <c r="E400" s="16"/>
      <c r="F400" s="16"/>
      <c r="G400" s="16"/>
      <c r="H400" s="16"/>
    </row>
    <row r="401" ht="15.75" customHeight="1">
      <c r="A401" s="16"/>
      <c r="B401" s="16"/>
      <c r="C401" s="16"/>
      <c r="D401" s="16"/>
      <c r="E401" s="16"/>
      <c r="F401" s="16"/>
      <c r="G401" s="16"/>
      <c r="H401" s="16"/>
    </row>
    <row r="402" ht="15.75" customHeight="1">
      <c r="A402" s="16"/>
      <c r="B402" s="16"/>
      <c r="C402" s="16"/>
      <c r="D402" s="16"/>
      <c r="E402" s="16"/>
      <c r="F402" s="16"/>
      <c r="G402" s="16"/>
      <c r="H402" s="16"/>
    </row>
    <row r="403" ht="15.75" customHeight="1">
      <c r="A403" s="16"/>
      <c r="B403" s="16"/>
      <c r="C403" s="16"/>
      <c r="D403" s="16"/>
      <c r="E403" s="16"/>
      <c r="F403" s="16"/>
      <c r="G403" s="16"/>
      <c r="H403" s="16"/>
    </row>
    <row r="404" ht="15.75" customHeight="1">
      <c r="A404" s="16"/>
      <c r="B404" s="16"/>
      <c r="C404" s="16"/>
      <c r="D404" s="16"/>
      <c r="E404" s="16"/>
      <c r="F404" s="16"/>
      <c r="G404" s="16"/>
      <c r="H404" s="16"/>
    </row>
    <row r="405" ht="15.75" customHeight="1">
      <c r="A405" s="16"/>
      <c r="B405" s="16"/>
      <c r="C405" s="16"/>
      <c r="D405" s="16"/>
      <c r="E405" s="16"/>
      <c r="F405" s="16"/>
      <c r="G405" s="16"/>
      <c r="H405" s="16"/>
    </row>
    <row r="406" ht="15.75" customHeight="1">
      <c r="A406" s="16"/>
      <c r="B406" s="16"/>
      <c r="C406" s="16"/>
      <c r="D406" s="16"/>
      <c r="E406" s="16"/>
      <c r="F406" s="16"/>
      <c r="G406" s="16"/>
      <c r="H406" s="16"/>
    </row>
    <row r="407" ht="15.75" customHeight="1">
      <c r="A407" s="16"/>
      <c r="B407" s="16"/>
      <c r="C407" s="16"/>
      <c r="D407" s="16"/>
      <c r="E407" s="16"/>
      <c r="F407" s="16"/>
      <c r="G407" s="16"/>
      <c r="H407" s="16"/>
    </row>
    <row r="408" ht="15.75" customHeight="1">
      <c r="A408" s="16"/>
      <c r="B408" s="16"/>
      <c r="C408" s="16"/>
      <c r="D408" s="16"/>
      <c r="E408" s="16"/>
      <c r="F408" s="16"/>
      <c r="G408" s="16"/>
      <c r="H408" s="16"/>
    </row>
    <row r="409" ht="15.75" customHeight="1">
      <c r="A409" s="16"/>
      <c r="B409" s="16"/>
      <c r="C409" s="16"/>
      <c r="D409" s="16"/>
      <c r="E409" s="16"/>
      <c r="F409" s="16"/>
      <c r="G409" s="16"/>
      <c r="H409" s="16"/>
    </row>
    <row r="410" ht="15.75" customHeight="1">
      <c r="A410" s="16"/>
      <c r="B410" s="16"/>
      <c r="C410" s="16"/>
      <c r="D410" s="16"/>
      <c r="E410" s="16"/>
      <c r="F410" s="16"/>
      <c r="G410" s="16"/>
      <c r="H410" s="16"/>
    </row>
    <row r="411" ht="15.75" customHeight="1">
      <c r="A411" s="16"/>
      <c r="B411" s="16"/>
      <c r="C411" s="16"/>
      <c r="D411" s="16"/>
      <c r="E411" s="16"/>
      <c r="F411" s="16"/>
      <c r="G411" s="16"/>
      <c r="H411" s="16"/>
    </row>
    <row r="412" ht="15.75" customHeight="1">
      <c r="A412" s="16"/>
      <c r="B412" s="16"/>
      <c r="C412" s="16"/>
      <c r="D412" s="16"/>
      <c r="E412" s="16"/>
      <c r="F412" s="16"/>
      <c r="G412" s="16"/>
      <c r="H412" s="16"/>
    </row>
    <row r="413" ht="15.75" customHeight="1">
      <c r="A413" s="16"/>
      <c r="B413" s="16"/>
      <c r="C413" s="16"/>
      <c r="D413" s="16"/>
      <c r="E413" s="16"/>
      <c r="F413" s="16"/>
      <c r="G413" s="16"/>
      <c r="H413" s="16"/>
    </row>
    <row r="414" ht="15.75" customHeight="1">
      <c r="A414" s="16"/>
      <c r="B414" s="16"/>
      <c r="C414" s="16"/>
      <c r="D414" s="16"/>
      <c r="E414" s="16"/>
      <c r="F414" s="16"/>
      <c r="G414" s="16"/>
      <c r="H414" s="16"/>
    </row>
    <row r="415" ht="15.75" customHeight="1">
      <c r="A415" s="16"/>
      <c r="B415" s="16"/>
      <c r="C415" s="16"/>
      <c r="D415" s="16"/>
      <c r="E415" s="16"/>
      <c r="F415" s="16"/>
      <c r="G415" s="16"/>
      <c r="H415" s="16"/>
    </row>
    <row r="416" ht="15.75" customHeight="1">
      <c r="A416" s="16"/>
      <c r="B416" s="16"/>
      <c r="C416" s="16"/>
      <c r="D416" s="16"/>
      <c r="E416" s="16"/>
      <c r="F416" s="16"/>
      <c r="G416" s="16"/>
      <c r="H416" s="16"/>
    </row>
    <row r="417" ht="15.75" customHeight="1">
      <c r="A417" s="16"/>
      <c r="B417" s="16"/>
      <c r="C417" s="16"/>
      <c r="D417" s="16"/>
      <c r="E417" s="16"/>
      <c r="F417" s="16"/>
      <c r="G417" s="16"/>
      <c r="H417" s="16"/>
    </row>
    <row r="418" ht="15.75" customHeight="1">
      <c r="A418" s="16"/>
      <c r="B418" s="16"/>
      <c r="C418" s="16"/>
      <c r="D418" s="16"/>
      <c r="E418" s="16"/>
      <c r="F418" s="16"/>
      <c r="G418" s="16"/>
      <c r="H418" s="16"/>
    </row>
    <row r="419" ht="15.75" customHeight="1">
      <c r="A419" s="16"/>
      <c r="B419" s="16"/>
      <c r="C419" s="16"/>
      <c r="D419" s="16"/>
      <c r="E419" s="16"/>
      <c r="F419" s="16"/>
      <c r="G419" s="16"/>
      <c r="H419" s="16"/>
    </row>
    <row r="420" ht="15.75" customHeight="1">
      <c r="A420" s="16"/>
      <c r="B420" s="16"/>
      <c r="C420" s="16"/>
      <c r="D420" s="16"/>
      <c r="E420" s="16"/>
      <c r="F420" s="16"/>
      <c r="G420" s="16"/>
      <c r="H420" s="16"/>
    </row>
    <row r="421" ht="15.75" customHeight="1">
      <c r="A421" s="16"/>
      <c r="B421" s="16"/>
      <c r="C421" s="16"/>
      <c r="D421" s="16"/>
      <c r="E421" s="16"/>
      <c r="F421" s="16"/>
      <c r="G421" s="16"/>
      <c r="H421" s="16"/>
    </row>
    <row r="422" ht="15.75" customHeight="1">
      <c r="A422" s="16"/>
      <c r="B422" s="16"/>
      <c r="C422" s="16"/>
      <c r="D422" s="16"/>
      <c r="E422" s="16"/>
      <c r="F422" s="16"/>
      <c r="G422" s="16"/>
      <c r="H422" s="16"/>
    </row>
    <row r="423" ht="15.75" customHeight="1">
      <c r="A423" s="16"/>
      <c r="B423" s="16"/>
      <c r="C423" s="16"/>
      <c r="D423" s="16"/>
      <c r="E423" s="16"/>
      <c r="F423" s="16"/>
      <c r="G423" s="16"/>
      <c r="H423" s="16"/>
    </row>
    <row r="424" ht="15.75" customHeight="1">
      <c r="A424" s="16"/>
      <c r="B424" s="16"/>
      <c r="C424" s="16"/>
      <c r="D424" s="16"/>
      <c r="E424" s="16"/>
      <c r="F424" s="16"/>
      <c r="G424" s="16"/>
      <c r="H424" s="16"/>
    </row>
    <row r="425" ht="15.75" customHeight="1">
      <c r="A425" s="16"/>
      <c r="B425" s="16"/>
      <c r="C425" s="16"/>
      <c r="D425" s="16"/>
      <c r="E425" s="16"/>
      <c r="F425" s="16"/>
      <c r="G425" s="16"/>
      <c r="H425" s="16"/>
    </row>
    <row r="426" ht="15.75" customHeight="1">
      <c r="A426" s="16"/>
      <c r="B426" s="16"/>
      <c r="C426" s="16"/>
      <c r="D426" s="16"/>
      <c r="E426" s="16"/>
      <c r="F426" s="16"/>
      <c r="G426" s="16"/>
      <c r="H426" s="16"/>
    </row>
    <row r="427" ht="15.75" customHeight="1">
      <c r="A427" s="16"/>
      <c r="B427" s="16"/>
      <c r="C427" s="16"/>
      <c r="D427" s="16"/>
      <c r="E427" s="16"/>
      <c r="F427" s="16"/>
      <c r="G427" s="16"/>
      <c r="H427" s="16"/>
    </row>
    <row r="428" ht="15.75" customHeight="1">
      <c r="A428" s="16"/>
      <c r="B428" s="16"/>
      <c r="C428" s="16"/>
      <c r="D428" s="16"/>
      <c r="E428" s="16"/>
      <c r="F428" s="16"/>
      <c r="G428" s="16"/>
      <c r="H428" s="16"/>
    </row>
    <row r="429" ht="15.75" customHeight="1">
      <c r="A429" s="16"/>
      <c r="B429" s="16"/>
      <c r="C429" s="16"/>
      <c r="D429" s="16"/>
      <c r="E429" s="16"/>
      <c r="F429" s="16"/>
      <c r="G429" s="16"/>
      <c r="H429" s="16"/>
    </row>
    <row r="430" ht="15.75" customHeight="1">
      <c r="A430" s="16"/>
      <c r="B430" s="16"/>
      <c r="C430" s="16"/>
      <c r="D430" s="16"/>
      <c r="E430" s="16"/>
      <c r="F430" s="16"/>
      <c r="G430" s="16"/>
      <c r="H430" s="16"/>
    </row>
    <row r="431" ht="15.75" customHeight="1">
      <c r="A431" s="16"/>
      <c r="B431" s="16"/>
      <c r="C431" s="16"/>
      <c r="D431" s="16"/>
      <c r="E431" s="16"/>
      <c r="F431" s="16"/>
      <c r="G431" s="16"/>
      <c r="H431" s="16"/>
    </row>
    <row r="432" ht="15.75" customHeight="1">
      <c r="A432" s="16"/>
      <c r="B432" s="16"/>
      <c r="C432" s="16"/>
      <c r="D432" s="16"/>
      <c r="E432" s="16"/>
      <c r="F432" s="16"/>
      <c r="G432" s="16"/>
      <c r="H432" s="16"/>
    </row>
    <row r="433" ht="15.75" customHeight="1">
      <c r="A433" s="16"/>
      <c r="B433" s="16"/>
      <c r="C433" s="16"/>
      <c r="D433" s="16"/>
      <c r="E433" s="16"/>
      <c r="F433" s="16"/>
      <c r="G433" s="16"/>
      <c r="H433" s="16"/>
    </row>
    <row r="434" ht="15.75" customHeight="1">
      <c r="A434" s="16"/>
      <c r="B434" s="16"/>
      <c r="C434" s="16"/>
      <c r="D434" s="16"/>
      <c r="E434" s="16"/>
      <c r="F434" s="16"/>
      <c r="G434" s="16"/>
      <c r="H434" s="16"/>
    </row>
    <row r="435" ht="15.75" customHeight="1">
      <c r="A435" s="16"/>
      <c r="B435" s="16"/>
      <c r="C435" s="16"/>
      <c r="D435" s="16"/>
      <c r="E435" s="16"/>
      <c r="F435" s="16"/>
      <c r="G435" s="16"/>
      <c r="H435" s="16"/>
    </row>
    <row r="436" ht="15.75" customHeight="1">
      <c r="A436" s="16"/>
      <c r="B436" s="16"/>
      <c r="C436" s="16"/>
      <c r="D436" s="16"/>
      <c r="E436" s="16"/>
      <c r="F436" s="16"/>
      <c r="G436" s="16"/>
      <c r="H436" s="16"/>
    </row>
    <row r="437" ht="15.75" customHeight="1">
      <c r="A437" s="16"/>
      <c r="B437" s="16"/>
      <c r="C437" s="16"/>
      <c r="D437" s="16"/>
      <c r="E437" s="16"/>
      <c r="F437" s="16"/>
      <c r="G437" s="16"/>
      <c r="H437" s="16"/>
    </row>
    <row r="438" ht="15.75" customHeight="1">
      <c r="A438" s="16"/>
      <c r="B438" s="16"/>
      <c r="C438" s="16"/>
      <c r="D438" s="16"/>
      <c r="E438" s="16"/>
      <c r="F438" s="16"/>
      <c r="G438" s="16"/>
      <c r="H438" s="16"/>
    </row>
    <row r="439" ht="15.75" customHeight="1">
      <c r="A439" s="16"/>
      <c r="B439" s="16"/>
      <c r="C439" s="16"/>
      <c r="D439" s="16"/>
      <c r="E439" s="16"/>
      <c r="F439" s="16"/>
      <c r="G439" s="16"/>
      <c r="H439" s="16"/>
    </row>
    <row r="440" ht="15.75" customHeight="1">
      <c r="A440" s="16"/>
      <c r="B440" s="16"/>
      <c r="C440" s="16"/>
      <c r="D440" s="16"/>
      <c r="E440" s="16"/>
      <c r="F440" s="16"/>
      <c r="G440" s="16"/>
      <c r="H440" s="16"/>
    </row>
    <row r="441" ht="15.75" customHeight="1">
      <c r="A441" s="16"/>
      <c r="B441" s="16"/>
      <c r="C441" s="16"/>
      <c r="D441" s="16"/>
      <c r="E441" s="16"/>
      <c r="F441" s="16"/>
      <c r="G441" s="16"/>
      <c r="H441" s="16"/>
    </row>
    <row r="442" ht="15.75" customHeight="1">
      <c r="A442" s="16"/>
      <c r="B442" s="16"/>
      <c r="C442" s="16"/>
      <c r="D442" s="16"/>
      <c r="E442" s="16"/>
      <c r="F442" s="16"/>
      <c r="G442" s="16"/>
      <c r="H442" s="16"/>
    </row>
    <row r="443" ht="15.75" customHeight="1">
      <c r="A443" s="16"/>
      <c r="B443" s="16"/>
      <c r="C443" s="16"/>
      <c r="D443" s="16"/>
      <c r="E443" s="16"/>
      <c r="F443" s="16"/>
      <c r="G443" s="16"/>
      <c r="H443" s="16"/>
    </row>
    <row r="444" ht="15.75" customHeight="1">
      <c r="A444" s="16"/>
      <c r="B444" s="16"/>
      <c r="C444" s="16"/>
      <c r="D444" s="16"/>
      <c r="E444" s="16"/>
      <c r="F444" s="16"/>
      <c r="G444" s="16"/>
      <c r="H444" s="16"/>
    </row>
    <row r="445" ht="15.75" customHeight="1">
      <c r="A445" s="16"/>
      <c r="B445" s="16"/>
      <c r="C445" s="16"/>
      <c r="D445" s="16"/>
      <c r="E445" s="16"/>
      <c r="F445" s="16"/>
      <c r="G445" s="16"/>
      <c r="H445" s="16"/>
    </row>
    <row r="446" ht="15.75" customHeight="1">
      <c r="A446" s="16"/>
      <c r="B446" s="16"/>
      <c r="C446" s="16"/>
      <c r="D446" s="16"/>
      <c r="E446" s="16"/>
      <c r="F446" s="16"/>
      <c r="G446" s="16"/>
      <c r="H446" s="16"/>
    </row>
    <row r="447" ht="15.75" customHeight="1">
      <c r="A447" s="16"/>
      <c r="B447" s="16"/>
      <c r="C447" s="16"/>
      <c r="D447" s="16"/>
      <c r="E447" s="16"/>
      <c r="F447" s="16"/>
      <c r="G447" s="16"/>
      <c r="H447" s="16"/>
    </row>
    <row r="448" ht="15.75" customHeight="1">
      <c r="A448" s="16"/>
      <c r="B448" s="16"/>
      <c r="C448" s="16"/>
      <c r="D448" s="16"/>
      <c r="E448" s="16"/>
      <c r="F448" s="16"/>
      <c r="G448" s="16"/>
      <c r="H448" s="16"/>
    </row>
    <row r="449" ht="15.75" customHeight="1">
      <c r="A449" s="16"/>
      <c r="B449" s="16"/>
      <c r="C449" s="16"/>
      <c r="D449" s="16"/>
      <c r="E449" s="16"/>
      <c r="F449" s="16"/>
      <c r="G449" s="16"/>
      <c r="H449" s="16"/>
    </row>
    <row r="450" ht="15.75" customHeight="1">
      <c r="A450" s="16"/>
      <c r="B450" s="16"/>
      <c r="C450" s="16"/>
      <c r="D450" s="16"/>
      <c r="E450" s="16"/>
      <c r="F450" s="16"/>
      <c r="G450" s="16"/>
      <c r="H450" s="16"/>
    </row>
    <row r="451" ht="15.75" customHeight="1">
      <c r="A451" s="16"/>
      <c r="B451" s="16"/>
      <c r="C451" s="16"/>
      <c r="D451" s="16"/>
      <c r="E451" s="16"/>
      <c r="F451" s="16"/>
      <c r="G451" s="16"/>
      <c r="H451" s="16"/>
    </row>
    <row r="452" ht="15.75" customHeight="1">
      <c r="A452" s="16"/>
      <c r="B452" s="16"/>
      <c r="C452" s="16"/>
      <c r="D452" s="16"/>
      <c r="E452" s="16"/>
      <c r="F452" s="16"/>
      <c r="G452" s="16"/>
      <c r="H452" s="16"/>
    </row>
    <row r="453" ht="15.75" customHeight="1">
      <c r="A453" s="16"/>
      <c r="B453" s="16"/>
      <c r="C453" s="16"/>
      <c r="D453" s="16"/>
      <c r="E453" s="16"/>
      <c r="F453" s="16"/>
      <c r="G453" s="16"/>
      <c r="H453" s="16"/>
    </row>
    <row r="454" ht="15.75" customHeight="1">
      <c r="A454" s="16"/>
      <c r="B454" s="16"/>
      <c r="C454" s="16"/>
      <c r="D454" s="16"/>
      <c r="E454" s="16"/>
      <c r="F454" s="16"/>
      <c r="G454" s="16"/>
      <c r="H454" s="16"/>
    </row>
    <row r="455" ht="15.75" customHeight="1">
      <c r="A455" s="16"/>
      <c r="B455" s="16"/>
      <c r="C455" s="16"/>
      <c r="D455" s="16"/>
      <c r="E455" s="16"/>
      <c r="F455" s="16"/>
      <c r="G455" s="16"/>
      <c r="H455" s="16"/>
    </row>
    <row r="456" ht="15.75" customHeight="1">
      <c r="A456" s="16"/>
      <c r="B456" s="16"/>
      <c r="C456" s="16"/>
      <c r="D456" s="16"/>
      <c r="E456" s="16"/>
      <c r="F456" s="16"/>
      <c r="G456" s="16"/>
      <c r="H456" s="16"/>
    </row>
    <row r="457" ht="15.75" customHeight="1">
      <c r="A457" s="16"/>
      <c r="B457" s="16"/>
      <c r="C457" s="16"/>
      <c r="D457" s="16"/>
      <c r="E457" s="16"/>
      <c r="F457" s="16"/>
      <c r="G457" s="16"/>
      <c r="H457" s="16"/>
    </row>
    <row r="458" ht="15.75" customHeight="1">
      <c r="A458" s="16"/>
      <c r="B458" s="16"/>
      <c r="C458" s="16"/>
      <c r="D458" s="16"/>
      <c r="E458" s="16"/>
      <c r="F458" s="16"/>
      <c r="G458" s="16"/>
      <c r="H458" s="16"/>
    </row>
    <row r="459" ht="15.75" customHeight="1">
      <c r="A459" s="16"/>
      <c r="B459" s="16"/>
      <c r="C459" s="16"/>
      <c r="D459" s="16"/>
      <c r="E459" s="16"/>
      <c r="F459" s="16"/>
      <c r="G459" s="16"/>
      <c r="H459" s="16"/>
    </row>
    <row r="460" ht="15.75" customHeight="1">
      <c r="A460" s="16"/>
      <c r="B460" s="16"/>
      <c r="C460" s="16"/>
      <c r="D460" s="16"/>
      <c r="E460" s="16"/>
      <c r="F460" s="16"/>
      <c r="G460" s="16"/>
      <c r="H460" s="16"/>
    </row>
    <row r="461" ht="15.75" customHeight="1">
      <c r="A461" s="16"/>
      <c r="B461" s="16"/>
      <c r="C461" s="16"/>
      <c r="D461" s="16"/>
      <c r="E461" s="16"/>
      <c r="F461" s="16"/>
      <c r="G461" s="16"/>
      <c r="H461" s="16"/>
    </row>
    <row r="462" ht="15.75" customHeight="1">
      <c r="A462" s="16"/>
      <c r="B462" s="16"/>
      <c r="C462" s="16"/>
      <c r="D462" s="16"/>
      <c r="E462" s="16"/>
      <c r="F462" s="16"/>
      <c r="G462" s="16"/>
      <c r="H462" s="16"/>
    </row>
    <row r="463" ht="15.75" customHeight="1">
      <c r="A463" s="16"/>
      <c r="B463" s="16"/>
      <c r="C463" s="16"/>
      <c r="D463" s="16"/>
      <c r="E463" s="16"/>
      <c r="F463" s="16"/>
      <c r="G463" s="16"/>
      <c r="H463" s="16"/>
    </row>
    <row r="464" ht="15.75" customHeight="1">
      <c r="A464" s="16"/>
      <c r="B464" s="16"/>
      <c r="C464" s="16"/>
      <c r="D464" s="16"/>
      <c r="E464" s="16"/>
      <c r="F464" s="16"/>
      <c r="G464" s="16"/>
      <c r="H464" s="16"/>
    </row>
    <row r="465" ht="15.75" customHeight="1">
      <c r="A465" s="16"/>
      <c r="B465" s="16"/>
      <c r="C465" s="16"/>
      <c r="D465" s="16"/>
      <c r="E465" s="16"/>
      <c r="F465" s="16"/>
      <c r="G465" s="16"/>
      <c r="H465" s="16"/>
    </row>
    <row r="466" ht="15.75" customHeight="1">
      <c r="A466" s="16"/>
      <c r="B466" s="16"/>
      <c r="C466" s="16"/>
      <c r="D466" s="16"/>
      <c r="E466" s="16"/>
      <c r="F466" s="16"/>
      <c r="G466" s="16"/>
      <c r="H466" s="16"/>
    </row>
    <row r="467" ht="15.75" customHeight="1">
      <c r="A467" s="16"/>
      <c r="B467" s="16"/>
      <c r="C467" s="16"/>
      <c r="D467" s="16"/>
      <c r="E467" s="16"/>
      <c r="F467" s="16"/>
      <c r="G467" s="16"/>
      <c r="H467" s="16"/>
    </row>
    <row r="468" ht="15.75" customHeight="1">
      <c r="A468" s="16"/>
      <c r="B468" s="16"/>
      <c r="C468" s="16"/>
      <c r="D468" s="16"/>
      <c r="E468" s="16"/>
      <c r="F468" s="16"/>
      <c r="G468" s="16"/>
      <c r="H468" s="16"/>
    </row>
    <row r="469" ht="15.75" customHeight="1">
      <c r="A469" s="16"/>
      <c r="B469" s="16"/>
      <c r="C469" s="16"/>
      <c r="D469" s="16"/>
      <c r="E469" s="16"/>
      <c r="F469" s="16"/>
      <c r="G469" s="16"/>
      <c r="H469" s="16"/>
    </row>
    <row r="470" ht="15.75" customHeight="1">
      <c r="A470" s="16"/>
      <c r="B470" s="16"/>
      <c r="C470" s="16"/>
      <c r="D470" s="16"/>
      <c r="E470" s="16"/>
      <c r="F470" s="16"/>
      <c r="G470" s="16"/>
      <c r="H470" s="16"/>
    </row>
    <row r="471" ht="15.75" customHeight="1">
      <c r="A471" s="16"/>
      <c r="B471" s="16"/>
      <c r="C471" s="16"/>
      <c r="D471" s="16"/>
      <c r="E471" s="16"/>
      <c r="F471" s="16"/>
      <c r="G471" s="16"/>
      <c r="H471" s="16"/>
    </row>
    <row r="472" ht="15.75" customHeight="1">
      <c r="A472" s="16"/>
      <c r="B472" s="16"/>
      <c r="C472" s="16"/>
      <c r="D472" s="16"/>
      <c r="E472" s="16"/>
      <c r="F472" s="16"/>
      <c r="G472" s="16"/>
      <c r="H472" s="16"/>
    </row>
    <row r="473" ht="15.75" customHeight="1">
      <c r="A473" s="16"/>
      <c r="B473" s="16"/>
      <c r="C473" s="16"/>
      <c r="D473" s="16"/>
      <c r="E473" s="16"/>
      <c r="F473" s="16"/>
      <c r="G473" s="16"/>
      <c r="H473" s="16"/>
    </row>
    <row r="474" ht="15.75" customHeight="1">
      <c r="A474" s="16"/>
      <c r="B474" s="16"/>
      <c r="C474" s="16"/>
      <c r="D474" s="16"/>
      <c r="E474" s="16"/>
      <c r="F474" s="16"/>
      <c r="G474" s="16"/>
      <c r="H474" s="16"/>
    </row>
    <row r="475" ht="15.75" customHeight="1">
      <c r="A475" s="16"/>
      <c r="B475" s="16"/>
      <c r="C475" s="16"/>
      <c r="D475" s="16"/>
      <c r="E475" s="16"/>
      <c r="F475" s="16"/>
      <c r="G475" s="16"/>
      <c r="H475" s="16"/>
    </row>
    <row r="476" ht="15.75" customHeight="1">
      <c r="A476" s="16"/>
      <c r="B476" s="16"/>
      <c r="C476" s="16"/>
      <c r="D476" s="16"/>
      <c r="E476" s="16"/>
      <c r="F476" s="16"/>
      <c r="G476" s="16"/>
      <c r="H476" s="16"/>
    </row>
    <row r="477" ht="15.75" customHeight="1">
      <c r="A477" s="16"/>
      <c r="B477" s="16"/>
      <c r="C477" s="16"/>
      <c r="D477" s="16"/>
      <c r="E477" s="16"/>
      <c r="F477" s="16"/>
      <c r="G477" s="16"/>
      <c r="H477" s="16"/>
    </row>
    <row r="478" ht="15.75" customHeight="1">
      <c r="A478" s="16"/>
      <c r="B478" s="16"/>
      <c r="C478" s="16"/>
      <c r="D478" s="16"/>
      <c r="E478" s="16"/>
      <c r="F478" s="16"/>
      <c r="G478" s="16"/>
      <c r="H478" s="16"/>
    </row>
    <row r="479" ht="15.75" customHeight="1">
      <c r="A479" s="16"/>
      <c r="B479" s="16"/>
      <c r="C479" s="16"/>
      <c r="D479" s="16"/>
      <c r="E479" s="16"/>
      <c r="F479" s="16"/>
      <c r="G479" s="16"/>
      <c r="H479" s="16"/>
    </row>
    <row r="480" ht="15.75" customHeight="1">
      <c r="A480" s="16"/>
      <c r="B480" s="16"/>
      <c r="C480" s="16"/>
      <c r="D480" s="16"/>
      <c r="E480" s="16"/>
      <c r="F480" s="16"/>
      <c r="G480" s="16"/>
      <c r="H480" s="16"/>
    </row>
    <row r="481" ht="15.75" customHeight="1">
      <c r="A481" s="16"/>
      <c r="B481" s="16"/>
      <c r="C481" s="16"/>
      <c r="D481" s="16"/>
      <c r="E481" s="16"/>
      <c r="F481" s="16"/>
      <c r="G481" s="16"/>
      <c r="H481" s="16"/>
    </row>
    <row r="482" ht="15.75" customHeight="1">
      <c r="A482" s="16"/>
      <c r="B482" s="16"/>
      <c r="C482" s="16"/>
      <c r="D482" s="16"/>
      <c r="E482" s="16"/>
      <c r="F482" s="16"/>
      <c r="G482" s="16"/>
      <c r="H482" s="16"/>
    </row>
    <row r="483" ht="15.75" customHeight="1">
      <c r="A483" s="16"/>
      <c r="B483" s="16"/>
      <c r="C483" s="16"/>
      <c r="D483" s="16"/>
      <c r="E483" s="16"/>
      <c r="F483" s="16"/>
      <c r="G483" s="16"/>
      <c r="H483" s="16"/>
    </row>
    <row r="484" ht="15.75" customHeight="1">
      <c r="A484" s="16"/>
      <c r="B484" s="16"/>
      <c r="C484" s="16"/>
      <c r="D484" s="16"/>
      <c r="E484" s="16"/>
      <c r="F484" s="16"/>
      <c r="G484" s="16"/>
      <c r="H484" s="16"/>
    </row>
    <row r="485" ht="15.75" customHeight="1">
      <c r="A485" s="16"/>
      <c r="B485" s="16"/>
      <c r="C485" s="16"/>
      <c r="D485" s="16"/>
      <c r="E485" s="16"/>
      <c r="F485" s="16"/>
      <c r="G485" s="16"/>
      <c r="H485" s="16"/>
    </row>
    <row r="486" ht="15.75" customHeight="1">
      <c r="A486" s="16"/>
      <c r="B486" s="16"/>
      <c r="C486" s="16"/>
      <c r="D486" s="16"/>
      <c r="E486" s="16"/>
      <c r="F486" s="16"/>
      <c r="G486" s="16"/>
      <c r="H486" s="16"/>
    </row>
    <row r="487" ht="15.75" customHeight="1">
      <c r="A487" s="16"/>
      <c r="B487" s="16"/>
      <c r="C487" s="16"/>
      <c r="D487" s="16"/>
      <c r="E487" s="16"/>
      <c r="F487" s="16"/>
      <c r="G487" s="16"/>
      <c r="H487" s="16"/>
    </row>
    <row r="488" ht="15.75" customHeight="1">
      <c r="A488" s="16"/>
      <c r="B488" s="16"/>
      <c r="C488" s="16"/>
      <c r="D488" s="16"/>
      <c r="E488" s="16"/>
      <c r="F488" s="16"/>
      <c r="G488" s="16"/>
      <c r="H488" s="16"/>
    </row>
    <row r="489" ht="15.75" customHeight="1">
      <c r="A489" s="16"/>
      <c r="B489" s="16"/>
      <c r="C489" s="16"/>
      <c r="D489" s="16"/>
      <c r="E489" s="16"/>
      <c r="F489" s="16"/>
      <c r="G489" s="16"/>
      <c r="H489" s="16"/>
    </row>
    <row r="490" ht="15.75" customHeight="1">
      <c r="A490" s="16"/>
      <c r="B490" s="16"/>
      <c r="C490" s="16"/>
      <c r="D490" s="16"/>
      <c r="E490" s="16"/>
      <c r="F490" s="16"/>
      <c r="G490" s="16"/>
      <c r="H490" s="16"/>
    </row>
    <row r="491" ht="15.75" customHeight="1">
      <c r="A491" s="16"/>
      <c r="B491" s="16"/>
      <c r="C491" s="16"/>
      <c r="D491" s="16"/>
      <c r="E491" s="16"/>
      <c r="F491" s="16"/>
      <c r="G491" s="16"/>
      <c r="H491" s="16"/>
    </row>
    <row r="492" ht="15.75" customHeight="1">
      <c r="A492" s="16"/>
      <c r="B492" s="16"/>
      <c r="C492" s="16"/>
      <c r="D492" s="16"/>
      <c r="E492" s="16"/>
      <c r="F492" s="16"/>
      <c r="G492" s="16"/>
      <c r="H492" s="16"/>
    </row>
    <row r="493" ht="15.75" customHeight="1">
      <c r="A493" s="16"/>
      <c r="B493" s="16"/>
      <c r="C493" s="16"/>
      <c r="D493" s="16"/>
      <c r="E493" s="16"/>
      <c r="F493" s="16"/>
      <c r="G493" s="16"/>
      <c r="H493" s="16"/>
    </row>
    <row r="494" ht="15.75" customHeight="1">
      <c r="A494" s="16"/>
      <c r="B494" s="16"/>
      <c r="C494" s="16"/>
      <c r="D494" s="16"/>
      <c r="E494" s="16"/>
      <c r="F494" s="16"/>
      <c r="G494" s="16"/>
      <c r="H494" s="16"/>
    </row>
    <row r="495" ht="15.75" customHeight="1">
      <c r="A495" s="16"/>
      <c r="B495" s="16"/>
      <c r="C495" s="16"/>
      <c r="D495" s="16"/>
      <c r="E495" s="16"/>
      <c r="F495" s="16"/>
      <c r="G495" s="16"/>
      <c r="H495" s="16"/>
    </row>
    <row r="496" ht="15.75" customHeight="1">
      <c r="A496" s="16"/>
      <c r="B496" s="16"/>
      <c r="C496" s="16"/>
      <c r="D496" s="16"/>
      <c r="E496" s="16"/>
      <c r="F496" s="16"/>
      <c r="G496" s="16"/>
      <c r="H496" s="16"/>
    </row>
    <row r="497" ht="15.75" customHeight="1">
      <c r="A497" s="16"/>
      <c r="B497" s="16"/>
      <c r="C497" s="16"/>
      <c r="D497" s="16"/>
      <c r="E497" s="16"/>
      <c r="F497" s="16"/>
      <c r="G497" s="16"/>
      <c r="H497" s="16"/>
    </row>
    <row r="498" ht="15.75" customHeight="1">
      <c r="A498" s="16"/>
      <c r="B498" s="16"/>
      <c r="C498" s="16"/>
      <c r="D498" s="16"/>
      <c r="E498" s="16"/>
      <c r="F498" s="16"/>
      <c r="G498" s="16"/>
      <c r="H498" s="16"/>
    </row>
    <row r="499" ht="15.75" customHeight="1">
      <c r="A499" s="16"/>
      <c r="B499" s="16"/>
      <c r="C499" s="16"/>
      <c r="D499" s="16"/>
      <c r="E499" s="16"/>
      <c r="F499" s="16"/>
      <c r="G499" s="16"/>
      <c r="H499" s="16"/>
    </row>
    <row r="500" ht="15.75" customHeight="1">
      <c r="A500" s="16"/>
      <c r="B500" s="16"/>
      <c r="C500" s="16"/>
      <c r="D500" s="16"/>
      <c r="E500" s="16"/>
      <c r="F500" s="16"/>
      <c r="G500" s="16"/>
      <c r="H500" s="16"/>
    </row>
    <row r="501" ht="15.75" customHeight="1">
      <c r="A501" s="16"/>
      <c r="B501" s="16"/>
      <c r="C501" s="16"/>
      <c r="D501" s="16"/>
      <c r="E501" s="16"/>
      <c r="F501" s="16"/>
      <c r="G501" s="16"/>
      <c r="H501" s="16"/>
    </row>
    <row r="502" ht="15.75" customHeight="1">
      <c r="A502" s="16"/>
      <c r="B502" s="16"/>
      <c r="C502" s="16"/>
      <c r="D502" s="16"/>
      <c r="E502" s="16"/>
      <c r="F502" s="16"/>
      <c r="G502" s="16"/>
      <c r="H502" s="16"/>
    </row>
    <row r="503" ht="15.75" customHeight="1">
      <c r="A503" s="16"/>
      <c r="B503" s="16"/>
      <c r="C503" s="16"/>
      <c r="D503" s="16"/>
      <c r="E503" s="16"/>
      <c r="F503" s="16"/>
      <c r="G503" s="16"/>
      <c r="H503" s="16"/>
    </row>
    <row r="504" ht="15.75" customHeight="1">
      <c r="A504" s="16"/>
      <c r="B504" s="16"/>
      <c r="C504" s="16"/>
      <c r="D504" s="16"/>
      <c r="E504" s="16"/>
      <c r="F504" s="16"/>
      <c r="G504" s="16"/>
      <c r="H504" s="16"/>
    </row>
    <row r="505" ht="15.75" customHeight="1">
      <c r="A505" s="16"/>
      <c r="B505" s="16"/>
      <c r="C505" s="16"/>
      <c r="D505" s="16"/>
      <c r="E505" s="16"/>
      <c r="F505" s="16"/>
      <c r="G505" s="16"/>
      <c r="H505" s="16"/>
    </row>
    <row r="506" ht="15.75" customHeight="1">
      <c r="A506" s="16"/>
      <c r="B506" s="16"/>
      <c r="C506" s="16"/>
      <c r="D506" s="16"/>
      <c r="E506" s="16"/>
      <c r="F506" s="16"/>
      <c r="G506" s="16"/>
      <c r="H506" s="16"/>
    </row>
    <row r="507" ht="15.75" customHeight="1">
      <c r="A507" s="16"/>
      <c r="B507" s="16"/>
      <c r="C507" s="16"/>
      <c r="D507" s="16"/>
      <c r="E507" s="16"/>
      <c r="F507" s="16"/>
      <c r="G507" s="16"/>
      <c r="H507" s="16"/>
    </row>
    <row r="508" ht="15.75" customHeight="1">
      <c r="A508" s="16"/>
      <c r="B508" s="16"/>
      <c r="C508" s="16"/>
      <c r="D508" s="16"/>
      <c r="E508" s="16"/>
      <c r="F508" s="16"/>
      <c r="G508" s="16"/>
      <c r="H508" s="16"/>
    </row>
    <row r="509" ht="15.75" customHeight="1">
      <c r="A509" s="16"/>
      <c r="B509" s="16"/>
      <c r="C509" s="16"/>
      <c r="D509" s="16"/>
      <c r="E509" s="16"/>
      <c r="F509" s="16"/>
      <c r="G509" s="16"/>
      <c r="H509" s="16"/>
    </row>
    <row r="510" ht="15.75" customHeight="1">
      <c r="A510" s="16"/>
      <c r="B510" s="16"/>
      <c r="C510" s="16"/>
      <c r="D510" s="16"/>
      <c r="E510" s="16"/>
      <c r="F510" s="16"/>
      <c r="G510" s="16"/>
      <c r="H510" s="16"/>
    </row>
    <row r="511" ht="15.75" customHeight="1">
      <c r="A511" s="16"/>
      <c r="B511" s="16"/>
      <c r="C511" s="16"/>
      <c r="D511" s="16"/>
      <c r="E511" s="16"/>
      <c r="F511" s="16"/>
      <c r="G511" s="16"/>
      <c r="H511" s="16"/>
    </row>
    <row r="512" ht="15.75" customHeight="1">
      <c r="A512" s="16"/>
      <c r="B512" s="16"/>
      <c r="C512" s="16"/>
      <c r="D512" s="16"/>
      <c r="E512" s="16"/>
      <c r="F512" s="16"/>
      <c r="G512" s="16"/>
      <c r="H512" s="16"/>
    </row>
    <row r="513" ht="15.75" customHeight="1">
      <c r="A513" s="16"/>
      <c r="B513" s="16"/>
      <c r="C513" s="16"/>
      <c r="D513" s="16"/>
      <c r="E513" s="16"/>
      <c r="F513" s="16"/>
      <c r="G513" s="16"/>
      <c r="H513" s="16"/>
    </row>
    <row r="514" ht="15.75" customHeight="1">
      <c r="A514" s="16"/>
      <c r="B514" s="16"/>
      <c r="C514" s="16"/>
      <c r="D514" s="16"/>
      <c r="E514" s="16"/>
      <c r="F514" s="16"/>
      <c r="G514" s="16"/>
      <c r="H514" s="16"/>
    </row>
    <row r="515" ht="15.75" customHeight="1">
      <c r="A515" s="16"/>
      <c r="B515" s="16"/>
      <c r="C515" s="16"/>
      <c r="D515" s="16"/>
      <c r="E515" s="16"/>
      <c r="F515" s="16"/>
      <c r="G515" s="16"/>
      <c r="H515" s="16"/>
    </row>
    <row r="516" ht="15.75" customHeight="1">
      <c r="A516" s="16"/>
      <c r="B516" s="16"/>
      <c r="C516" s="16"/>
      <c r="D516" s="16"/>
      <c r="E516" s="16"/>
      <c r="F516" s="16"/>
      <c r="G516" s="16"/>
      <c r="H516" s="16"/>
    </row>
    <row r="517" ht="15.75" customHeight="1">
      <c r="A517" s="16"/>
      <c r="B517" s="16"/>
      <c r="C517" s="16"/>
      <c r="D517" s="16"/>
      <c r="E517" s="16"/>
      <c r="F517" s="16"/>
      <c r="G517" s="16"/>
      <c r="H517" s="16"/>
    </row>
    <row r="518" ht="15.75" customHeight="1">
      <c r="A518" s="16"/>
      <c r="B518" s="16"/>
      <c r="C518" s="16"/>
      <c r="D518" s="16"/>
      <c r="E518" s="16"/>
      <c r="F518" s="16"/>
      <c r="G518" s="16"/>
      <c r="H518" s="16"/>
    </row>
    <row r="519" ht="15.75" customHeight="1">
      <c r="A519" s="16"/>
      <c r="B519" s="16"/>
      <c r="C519" s="16"/>
      <c r="D519" s="16"/>
      <c r="E519" s="16"/>
      <c r="F519" s="16"/>
      <c r="G519" s="16"/>
      <c r="H519" s="16"/>
    </row>
    <row r="520" ht="15.75" customHeight="1">
      <c r="A520" s="16"/>
      <c r="B520" s="16"/>
      <c r="C520" s="16"/>
      <c r="D520" s="16"/>
      <c r="E520" s="16"/>
      <c r="F520" s="16"/>
      <c r="G520" s="16"/>
      <c r="H520" s="16"/>
    </row>
    <row r="521" ht="15.75" customHeight="1">
      <c r="A521" s="16"/>
      <c r="B521" s="16"/>
      <c r="C521" s="16"/>
      <c r="D521" s="16"/>
      <c r="E521" s="16"/>
      <c r="F521" s="16"/>
      <c r="G521" s="16"/>
      <c r="H521" s="16"/>
    </row>
    <row r="522" ht="15.75" customHeight="1">
      <c r="A522" s="16"/>
      <c r="B522" s="16"/>
      <c r="C522" s="16"/>
      <c r="D522" s="16"/>
      <c r="E522" s="16"/>
      <c r="F522" s="16"/>
      <c r="G522" s="16"/>
      <c r="H522" s="16"/>
    </row>
    <row r="523" ht="15.75" customHeight="1">
      <c r="A523" s="16"/>
      <c r="B523" s="16"/>
      <c r="C523" s="16"/>
      <c r="D523" s="16"/>
      <c r="E523" s="16"/>
      <c r="F523" s="16"/>
      <c r="G523" s="16"/>
      <c r="H523" s="16"/>
    </row>
    <row r="524" ht="15.75" customHeight="1">
      <c r="A524" s="16"/>
      <c r="B524" s="16"/>
      <c r="C524" s="16"/>
      <c r="D524" s="16"/>
      <c r="E524" s="16"/>
      <c r="F524" s="16"/>
      <c r="G524" s="16"/>
      <c r="H524" s="16"/>
    </row>
    <row r="525" ht="15.75" customHeight="1">
      <c r="A525" s="16"/>
      <c r="B525" s="16"/>
      <c r="C525" s="16"/>
      <c r="D525" s="16"/>
      <c r="E525" s="16"/>
      <c r="F525" s="16"/>
      <c r="G525" s="16"/>
      <c r="H525" s="16"/>
    </row>
    <row r="526" ht="15.75" customHeight="1">
      <c r="A526" s="16"/>
      <c r="B526" s="16"/>
      <c r="C526" s="16"/>
      <c r="D526" s="16"/>
      <c r="E526" s="16"/>
      <c r="F526" s="16"/>
      <c r="G526" s="16"/>
      <c r="H526" s="16"/>
    </row>
    <row r="527" ht="15.75" customHeight="1">
      <c r="A527" s="16"/>
      <c r="B527" s="16"/>
      <c r="C527" s="16"/>
      <c r="D527" s="16"/>
      <c r="E527" s="16"/>
      <c r="F527" s="16"/>
      <c r="G527" s="16"/>
      <c r="H527" s="16"/>
    </row>
    <row r="528" ht="15.75" customHeight="1">
      <c r="A528" s="16"/>
      <c r="B528" s="16"/>
      <c r="C528" s="16"/>
      <c r="D528" s="16"/>
      <c r="E528" s="16"/>
      <c r="F528" s="16"/>
      <c r="G528" s="16"/>
      <c r="H528" s="16"/>
    </row>
    <row r="529" ht="15.75" customHeight="1">
      <c r="A529" s="16"/>
      <c r="B529" s="16"/>
      <c r="C529" s="16"/>
      <c r="D529" s="16"/>
      <c r="E529" s="16"/>
      <c r="F529" s="16"/>
      <c r="G529" s="16"/>
      <c r="H529" s="16"/>
    </row>
    <row r="530" ht="15.75" customHeight="1">
      <c r="A530" s="16"/>
      <c r="B530" s="16"/>
      <c r="C530" s="16"/>
      <c r="D530" s="16"/>
      <c r="E530" s="16"/>
      <c r="F530" s="16"/>
      <c r="G530" s="16"/>
      <c r="H530" s="16"/>
    </row>
    <row r="531" ht="15.75" customHeight="1">
      <c r="A531" s="16"/>
      <c r="B531" s="16"/>
      <c r="C531" s="16"/>
      <c r="D531" s="16"/>
      <c r="E531" s="16"/>
      <c r="F531" s="16"/>
      <c r="G531" s="16"/>
      <c r="H531" s="16"/>
    </row>
    <row r="532" ht="15.75" customHeight="1">
      <c r="A532" s="16"/>
      <c r="B532" s="16"/>
      <c r="C532" s="16"/>
      <c r="D532" s="16"/>
      <c r="E532" s="16"/>
      <c r="F532" s="16"/>
      <c r="G532" s="16"/>
      <c r="H532" s="16"/>
    </row>
    <row r="533" ht="15.75" customHeight="1">
      <c r="A533" s="16"/>
      <c r="B533" s="16"/>
      <c r="C533" s="16"/>
      <c r="D533" s="16"/>
      <c r="E533" s="16"/>
      <c r="F533" s="16"/>
      <c r="G533" s="16"/>
      <c r="H533" s="16"/>
    </row>
    <row r="534" ht="15.75" customHeight="1">
      <c r="A534" s="16"/>
      <c r="B534" s="16"/>
      <c r="C534" s="16"/>
      <c r="D534" s="16"/>
      <c r="E534" s="16"/>
      <c r="F534" s="16"/>
      <c r="G534" s="16"/>
      <c r="H534" s="16"/>
    </row>
    <row r="535" ht="15.75" customHeight="1">
      <c r="A535" s="16"/>
      <c r="B535" s="16"/>
      <c r="C535" s="16"/>
      <c r="D535" s="16"/>
      <c r="E535" s="16"/>
      <c r="F535" s="16"/>
      <c r="G535" s="16"/>
      <c r="H535" s="16"/>
    </row>
    <row r="536" ht="15.75" customHeight="1">
      <c r="A536" s="16"/>
      <c r="B536" s="16"/>
      <c r="C536" s="16"/>
      <c r="D536" s="16"/>
      <c r="E536" s="16"/>
      <c r="F536" s="16"/>
      <c r="G536" s="16"/>
      <c r="H536" s="16"/>
    </row>
    <row r="537" ht="15.75" customHeight="1">
      <c r="A537" s="16"/>
      <c r="B537" s="16"/>
      <c r="C537" s="16"/>
      <c r="D537" s="16"/>
      <c r="E537" s="16"/>
      <c r="F537" s="16"/>
      <c r="G537" s="16"/>
      <c r="H537" s="16"/>
    </row>
    <row r="538" ht="15.75" customHeight="1">
      <c r="A538" s="16"/>
      <c r="B538" s="16"/>
      <c r="C538" s="16"/>
      <c r="D538" s="16"/>
      <c r="E538" s="16"/>
      <c r="F538" s="16"/>
      <c r="G538" s="16"/>
      <c r="H538" s="16"/>
    </row>
    <row r="539" ht="15.75" customHeight="1">
      <c r="A539" s="16"/>
      <c r="B539" s="16"/>
      <c r="C539" s="16"/>
      <c r="D539" s="16"/>
      <c r="E539" s="16"/>
      <c r="F539" s="16"/>
      <c r="G539" s="16"/>
      <c r="H539" s="16"/>
    </row>
    <row r="540" ht="15.75" customHeight="1">
      <c r="A540" s="16"/>
      <c r="B540" s="16"/>
      <c r="C540" s="16"/>
      <c r="D540" s="16"/>
      <c r="E540" s="16"/>
      <c r="F540" s="16"/>
      <c r="G540" s="16"/>
      <c r="H540" s="16"/>
    </row>
    <row r="541" ht="15.75" customHeight="1">
      <c r="A541" s="16"/>
      <c r="B541" s="16"/>
      <c r="C541" s="16"/>
      <c r="D541" s="16"/>
      <c r="E541" s="16"/>
      <c r="F541" s="16"/>
      <c r="G541" s="16"/>
      <c r="H541" s="16"/>
    </row>
    <row r="542" ht="15.75" customHeight="1">
      <c r="A542" s="16"/>
      <c r="B542" s="16"/>
      <c r="C542" s="16"/>
      <c r="D542" s="16"/>
      <c r="E542" s="16"/>
      <c r="F542" s="16"/>
      <c r="G542" s="16"/>
      <c r="H542" s="16"/>
    </row>
    <row r="543" ht="15.75" customHeight="1">
      <c r="A543" s="16"/>
      <c r="B543" s="16"/>
      <c r="C543" s="16"/>
      <c r="D543" s="16"/>
      <c r="E543" s="16"/>
      <c r="F543" s="16"/>
      <c r="G543" s="16"/>
      <c r="H543" s="16"/>
    </row>
    <row r="544" ht="15.75" customHeight="1">
      <c r="A544" s="16"/>
      <c r="B544" s="16"/>
      <c r="C544" s="16"/>
      <c r="D544" s="16"/>
      <c r="E544" s="16"/>
      <c r="F544" s="16"/>
      <c r="G544" s="16"/>
      <c r="H544" s="16"/>
    </row>
    <row r="545" ht="15.75" customHeight="1">
      <c r="A545" s="16"/>
      <c r="B545" s="16"/>
      <c r="C545" s="16"/>
      <c r="D545" s="16"/>
      <c r="E545" s="16"/>
      <c r="F545" s="16"/>
      <c r="G545" s="16"/>
      <c r="H545" s="16"/>
    </row>
    <row r="546" ht="15.75" customHeight="1">
      <c r="A546" s="16"/>
      <c r="B546" s="16"/>
      <c r="C546" s="16"/>
      <c r="D546" s="16"/>
      <c r="E546" s="16"/>
      <c r="F546" s="16"/>
      <c r="G546" s="16"/>
      <c r="H546" s="16"/>
    </row>
    <row r="547" ht="15.75" customHeight="1">
      <c r="A547" s="16"/>
      <c r="B547" s="16"/>
      <c r="C547" s="16"/>
      <c r="D547" s="16"/>
      <c r="E547" s="16"/>
      <c r="F547" s="16"/>
      <c r="G547" s="16"/>
      <c r="H547" s="16"/>
    </row>
    <row r="548" ht="15.75" customHeight="1">
      <c r="A548" s="16"/>
      <c r="B548" s="16"/>
      <c r="C548" s="16"/>
      <c r="D548" s="16"/>
      <c r="E548" s="16"/>
      <c r="F548" s="16"/>
      <c r="G548" s="16"/>
      <c r="H548" s="16"/>
    </row>
    <row r="549" ht="15.75" customHeight="1">
      <c r="A549" s="16"/>
      <c r="B549" s="16"/>
      <c r="C549" s="16"/>
      <c r="D549" s="16"/>
      <c r="E549" s="16"/>
      <c r="F549" s="16"/>
      <c r="G549" s="16"/>
      <c r="H549" s="16"/>
    </row>
    <row r="550" ht="15.75" customHeight="1">
      <c r="A550" s="16"/>
      <c r="B550" s="16"/>
      <c r="C550" s="16"/>
      <c r="D550" s="16"/>
      <c r="E550" s="16"/>
      <c r="F550" s="16"/>
      <c r="G550" s="16"/>
      <c r="H550" s="16"/>
    </row>
    <row r="551" ht="15.75" customHeight="1">
      <c r="A551" s="16"/>
      <c r="B551" s="16"/>
      <c r="C551" s="16"/>
      <c r="D551" s="16"/>
      <c r="E551" s="16"/>
      <c r="F551" s="16"/>
      <c r="G551" s="16"/>
      <c r="H551" s="16"/>
    </row>
    <row r="552" ht="15.75" customHeight="1">
      <c r="A552" s="16"/>
      <c r="B552" s="16"/>
      <c r="C552" s="16"/>
      <c r="D552" s="16"/>
      <c r="E552" s="16"/>
      <c r="F552" s="16"/>
      <c r="G552" s="16"/>
      <c r="H552" s="16"/>
    </row>
    <row r="553" ht="15.75" customHeight="1">
      <c r="A553" s="16"/>
      <c r="B553" s="16"/>
      <c r="C553" s="16"/>
      <c r="D553" s="16"/>
      <c r="E553" s="16"/>
      <c r="F553" s="16"/>
      <c r="G553" s="16"/>
      <c r="H553" s="16"/>
    </row>
    <row r="554" ht="15.75" customHeight="1">
      <c r="A554" s="16"/>
      <c r="B554" s="16"/>
      <c r="C554" s="16"/>
      <c r="D554" s="16"/>
      <c r="E554" s="16"/>
      <c r="F554" s="16"/>
      <c r="G554" s="16"/>
      <c r="H554" s="16"/>
    </row>
    <row r="555" ht="15.75" customHeight="1">
      <c r="A555" s="16"/>
      <c r="B555" s="16"/>
      <c r="C555" s="16"/>
      <c r="D555" s="16"/>
      <c r="E555" s="16"/>
      <c r="F555" s="16"/>
      <c r="G555" s="16"/>
      <c r="H555" s="16"/>
    </row>
    <row r="556" ht="15.75" customHeight="1">
      <c r="A556" s="16"/>
      <c r="B556" s="16"/>
      <c r="C556" s="16"/>
      <c r="D556" s="16"/>
      <c r="E556" s="16"/>
      <c r="F556" s="16"/>
      <c r="G556" s="16"/>
      <c r="H556" s="16"/>
    </row>
    <row r="557" ht="15.75" customHeight="1">
      <c r="A557" s="16"/>
      <c r="B557" s="16"/>
      <c r="C557" s="16"/>
      <c r="D557" s="16"/>
      <c r="E557" s="16"/>
      <c r="F557" s="16"/>
      <c r="G557" s="16"/>
      <c r="H557" s="16"/>
    </row>
    <row r="558" ht="15.75" customHeight="1">
      <c r="A558" s="16"/>
      <c r="B558" s="16"/>
      <c r="C558" s="16"/>
      <c r="D558" s="16"/>
      <c r="E558" s="16"/>
      <c r="F558" s="16"/>
      <c r="G558" s="16"/>
      <c r="H558" s="16"/>
    </row>
    <row r="559" ht="15.75" customHeight="1">
      <c r="A559" s="16"/>
      <c r="B559" s="16"/>
      <c r="C559" s="16"/>
      <c r="D559" s="16"/>
      <c r="E559" s="16"/>
      <c r="F559" s="16"/>
      <c r="G559" s="16"/>
      <c r="H559" s="16"/>
    </row>
    <row r="560" ht="15.75" customHeight="1">
      <c r="A560" s="16"/>
      <c r="B560" s="16"/>
      <c r="C560" s="16"/>
      <c r="D560" s="16"/>
      <c r="E560" s="16"/>
      <c r="F560" s="16"/>
      <c r="G560" s="16"/>
      <c r="H560" s="16"/>
    </row>
    <row r="561" ht="15.75" customHeight="1">
      <c r="A561" s="16"/>
      <c r="B561" s="16"/>
      <c r="C561" s="16"/>
      <c r="D561" s="16"/>
      <c r="E561" s="16"/>
      <c r="F561" s="16"/>
      <c r="G561" s="16"/>
      <c r="H561" s="16"/>
    </row>
    <row r="562" ht="15.75" customHeight="1">
      <c r="A562" s="16"/>
      <c r="B562" s="16"/>
      <c r="C562" s="16"/>
      <c r="D562" s="16"/>
      <c r="E562" s="16"/>
      <c r="F562" s="16"/>
      <c r="G562" s="16"/>
      <c r="H562" s="16"/>
    </row>
    <row r="563" ht="15.75" customHeight="1">
      <c r="A563" s="16"/>
      <c r="B563" s="16"/>
      <c r="C563" s="16"/>
      <c r="D563" s="16"/>
      <c r="E563" s="16"/>
      <c r="F563" s="16"/>
      <c r="G563" s="16"/>
      <c r="H563" s="16"/>
    </row>
    <row r="564" ht="15.75" customHeight="1">
      <c r="A564" s="16"/>
      <c r="B564" s="16"/>
      <c r="C564" s="16"/>
      <c r="D564" s="16"/>
      <c r="E564" s="16"/>
      <c r="F564" s="16"/>
      <c r="G564" s="16"/>
      <c r="H564" s="16"/>
    </row>
    <row r="565" ht="15.75" customHeight="1">
      <c r="A565" s="16"/>
      <c r="B565" s="16"/>
      <c r="C565" s="16"/>
      <c r="D565" s="16"/>
      <c r="E565" s="16"/>
      <c r="F565" s="16"/>
      <c r="G565" s="16"/>
      <c r="H565" s="16"/>
    </row>
    <row r="566" ht="15.75" customHeight="1">
      <c r="A566" s="16"/>
      <c r="B566" s="16"/>
      <c r="C566" s="16"/>
      <c r="D566" s="16"/>
      <c r="E566" s="16"/>
      <c r="F566" s="16"/>
      <c r="G566" s="16"/>
      <c r="H566" s="16"/>
    </row>
    <row r="567" ht="15.75" customHeight="1">
      <c r="A567" s="16"/>
      <c r="B567" s="16"/>
      <c r="C567" s="16"/>
      <c r="D567" s="16"/>
      <c r="E567" s="16"/>
      <c r="F567" s="16"/>
      <c r="G567" s="16"/>
      <c r="H567" s="16"/>
    </row>
    <row r="568" ht="15.75" customHeight="1">
      <c r="A568" s="16"/>
      <c r="B568" s="16"/>
      <c r="C568" s="16"/>
      <c r="D568" s="16"/>
      <c r="E568" s="16"/>
      <c r="F568" s="16"/>
      <c r="G568" s="16"/>
      <c r="H568" s="16"/>
    </row>
    <row r="569" ht="15.75" customHeight="1">
      <c r="A569" s="16"/>
      <c r="B569" s="16"/>
      <c r="C569" s="16"/>
      <c r="D569" s="16"/>
      <c r="E569" s="16"/>
      <c r="F569" s="16"/>
      <c r="G569" s="16"/>
      <c r="H569" s="16"/>
    </row>
    <row r="570" ht="15.75" customHeight="1">
      <c r="A570" s="16"/>
      <c r="B570" s="16"/>
      <c r="C570" s="16"/>
      <c r="D570" s="16"/>
      <c r="E570" s="16"/>
      <c r="F570" s="16"/>
      <c r="G570" s="16"/>
      <c r="H570" s="16"/>
    </row>
    <row r="571" ht="15.75" customHeight="1">
      <c r="A571" s="16"/>
      <c r="B571" s="16"/>
      <c r="C571" s="16"/>
      <c r="D571" s="16"/>
      <c r="E571" s="16"/>
      <c r="F571" s="16"/>
      <c r="G571" s="16"/>
      <c r="H571" s="16"/>
    </row>
    <row r="572" ht="15.75" customHeight="1">
      <c r="A572" s="16"/>
      <c r="B572" s="16"/>
      <c r="C572" s="16"/>
      <c r="D572" s="16"/>
      <c r="E572" s="16"/>
      <c r="F572" s="16"/>
      <c r="G572" s="16"/>
      <c r="H572" s="16"/>
    </row>
    <row r="573" ht="15.75" customHeight="1">
      <c r="A573" s="16"/>
      <c r="B573" s="16"/>
      <c r="C573" s="16"/>
      <c r="D573" s="16"/>
      <c r="E573" s="16"/>
      <c r="F573" s="16"/>
      <c r="G573" s="16"/>
      <c r="H573" s="16"/>
    </row>
    <row r="574" ht="15.75" customHeight="1">
      <c r="A574" s="16"/>
      <c r="B574" s="16"/>
      <c r="C574" s="16"/>
      <c r="D574" s="16"/>
      <c r="E574" s="16"/>
      <c r="F574" s="16"/>
      <c r="G574" s="16"/>
      <c r="H574" s="16"/>
    </row>
    <row r="575" ht="15.75" customHeight="1">
      <c r="A575" s="16"/>
      <c r="B575" s="16"/>
      <c r="C575" s="16"/>
      <c r="D575" s="16"/>
      <c r="E575" s="16"/>
      <c r="F575" s="16"/>
      <c r="G575" s="16"/>
      <c r="H575" s="16"/>
    </row>
    <row r="576" ht="15.75" customHeight="1">
      <c r="A576" s="16"/>
      <c r="B576" s="16"/>
      <c r="C576" s="16"/>
      <c r="D576" s="16"/>
      <c r="E576" s="16"/>
      <c r="F576" s="16"/>
      <c r="G576" s="16"/>
      <c r="H576" s="16"/>
    </row>
    <row r="577" ht="15.75" customHeight="1">
      <c r="A577" s="16"/>
      <c r="B577" s="16"/>
      <c r="C577" s="16"/>
      <c r="D577" s="16"/>
      <c r="E577" s="16"/>
      <c r="F577" s="16"/>
      <c r="G577" s="16"/>
      <c r="H577" s="16"/>
    </row>
    <row r="578" ht="15.75" customHeight="1">
      <c r="A578" s="16"/>
      <c r="B578" s="16"/>
      <c r="C578" s="16"/>
      <c r="D578" s="16"/>
      <c r="E578" s="16"/>
      <c r="F578" s="16"/>
      <c r="G578" s="16"/>
      <c r="H578" s="16"/>
    </row>
    <row r="579" ht="15.75" customHeight="1">
      <c r="A579" s="16"/>
      <c r="B579" s="16"/>
      <c r="C579" s="16"/>
      <c r="D579" s="16"/>
      <c r="E579" s="16"/>
      <c r="F579" s="16"/>
      <c r="G579" s="16"/>
      <c r="H579" s="16"/>
    </row>
    <row r="580" ht="15.75" customHeight="1">
      <c r="A580" s="16"/>
      <c r="B580" s="16"/>
      <c r="C580" s="16"/>
      <c r="D580" s="16"/>
      <c r="E580" s="16"/>
      <c r="F580" s="16"/>
      <c r="G580" s="16"/>
      <c r="H580" s="16"/>
    </row>
    <row r="581" ht="15.75" customHeight="1">
      <c r="A581" s="16"/>
      <c r="B581" s="16"/>
      <c r="C581" s="16"/>
      <c r="D581" s="16"/>
      <c r="E581" s="16"/>
      <c r="F581" s="16"/>
      <c r="G581" s="16"/>
      <c r="H581" s="16"/>
    </row>
    <row r="582" ht="15.75" customHeight="1">
      <c r="A582" s="16"/>
      <c r="B582" s="16"/>
      <c r="C582" s="16"/>
      <c r="D582" s="16"/>
      <c r="E582" s="16"/>
      <c r="F582" s="16"/>
      <c r="G582" s="16"/>
      <c r="H582" s="16"/>
    </row>
    <row r="583" ht="15.75" customHeight="1">
      <c r="A583" s="16"/>
      <c r="B583" s="16"/>
      <c r="C583" s="16"/>
      <c r="D583" s="16"/>
      <c r="E583" s="16"/>
      <c r="F583" s="16"/>
      <c r="G583" s="16"/>
      <c r="H583" s="16"/>
    </row>
    <row r="584" ht="15.75" customHeight="1">
      <c r="A584" s="16"/>
      <c r="B584" s="16"/>
      <c r="C584" s="16"/>
      <c r="D584" s="16"/>
      <c r="E584" s="16"/>
      <c r="F584" s="16"/>
      <c r="G584" s="16"/>
      <c r="H584" s="16"/>
    </row>
    <row r="585" ht="15.75" customHeight="1">
      <c r="A585" s="16"/>
      <c r="B585" s="16"/>
      <c r="C585" s="16"/>
      <c r="D585" s="16"/>
      <c r="E585" s="16"/>
      <c r="F585" s="16"/>
      <c r="G585" s="16"/>
      <c r="H585" s="16"/>
    </row>
    <row r="586" ht="15.75" customHeight="1">
      <c r="A586" s="16"/>
      <c r="B586" s="16"/>
      <c r="C586" s="16"/>
      <c r="D586" s="16"/>
      <c r="E586" s="16"/>
      <c r="F586" s="16"/>
      <c r="G586" s="16"/>
      <c r="H586" s="16"/>
    </row>
    <row r="587" ht="15.75" customHeight="1">
      <c r="A587" s="16"/>
      <c r="B587" s="16"/>
      <c r="C587" s="16"/>
      <c r="D587" s="16"/>
      <c r="E587" s="16"/>
      <c r="F587" s="16"/>
      <c r="G587" s="16"/>
      <c r="H587" s="16"/>
    </row>
    <row r="588" ht="15.75" customHeight="1">
      <c r="A588" s="16"/>
      <c r="B588" s="16"/>
      <c r="C588" s="16"/>
      <c r="D588" s="16"/>
      <c r="E588" s="16"/>
      <c r="F588" s="16"/>
      <c r="G588" s="16"/>
      <c r="H588" s="16"/>
    </row>
    <row r="589" ht="15.75" customHeight="1">
      <c r="A589" s="16"/>
      <c r="B589" s="16"/>
      <c r="C589" s="16"/>
      <c r="D589" s="16"/>
      <c r="E589" s="16"/>
      <c r="F589" s="16"/>
      <c r="G589" s="16"/>
      <c r="H589" s="16"/>
    </row>
    <row r="590" ht="15.75" customHeight="1">
      <c r="A590" s="16"/>
      <c r="B590" s="16"/>
      <c r="C590" s="16"/>
      <c r="D590" s="16"/>
      <c r="E590" s="16"/>
      <c r="F590" s="16"/>
      <c r="G590" s="16"/>
      <c r="H590" s="16"/>
    </row>
    <row r="591" ht="15.75" customHeight="1">
      <c r="A591" s="16"/>
      <c r="B591" s="16"/>
      <c r="C591" s="16"/>
      <c r="D591" s="16"/>
      <c r="E591" s="16"/>
      <c r="F591" s="16"/>
      <c r="G591" s="16"/>
      <c r="H591" s="16"/>
    </row>
    <row r="592" ht="15.75" customHeight="1">
      <c r="A592" s="16"/>
      <c r="B592" s="16"/>
      <c r="C592" s="16"/>
      <c r="D592" s="16"/>
      <c r="E592" s="16"/>
      <c r="F592" s="16"/>
      <c r="G592" s="16"/>
      <c r="H592" s="16"/>
    </row>
    <row r="593" ht="15.75" customHeight="1">
      <c r="A593" s="16"/>
      <c r="B593" s="16"/>
      <c r="C593" s="16"/>
      <c r="D593" s="16"/>
      <c r="E593" s="16"/>
      <c r="F593" s="16"/>
      <c r="G593" s="16"/>
      <c r="H593" s="16"/>
    </row>
    <row r="594" ht="15.75" customHeight="1">
      <c r="A594" s="16"/>
      <c r="B594" s="16"/>
      <c r="C594" s="16"/>
      <c r="D594" s="16"/>
      <c r="E594" s="16"/>
      <c r="F594" s="16"/>
      <c r="G594" s="16"/>
      <c r="H594" s="16"/>
    </row>
    <row r="595" ht="15.75" customHeight="1">
      <c r="A595" s="16"/>
      <c r="B595" s="16"/>
      <c r="C595" s="16"/>
      <c r="D595" s="16"/>
      <c r="E595" s="16"/>
      <c r="F595" s="16"/>
      <c r="G595" s="16"/>
      <c r="H595" s="16"/>
    </row>
    <row r="596" ht="15.75" customHeight="1">
      <c r="A596" s="16"/>
      <c r="B596" s="16"/>
      <c r="C596" s="16"/>
      <c r="D596" s="16"/>
      <c r="E596" s="16"/>
      <c r="F596" s="16"/>
      <c r="G596" s="16"/>
      <c r="H596" s="16"/>
    </row>
    <row r="597" ht="15.75" customHeight="1">
      <c r="A597" s="16"/>
      <c r="B597" s="16"/>
      <c r="C597" s="16"/>
      <c r="D597" s="16"/>
      <c r="E597" s="16"/>
      <c r="F597" s="16"/>
      <c r="G597" s="16"/>
      <c r="H597" s="16"/>
    </row>
    <row r="598" ht="15.75" customHeight="1">
      <c r="A598" s="16"/>
      <c r="B598" s="16"/>
      <c r="C598" s="16"/>
      <c r="D598" s="16"/>
      <c r="E598" s="16"/>
      <c r="F598" s="16"/>
      <c r="G598" s="16"/>
      <c r="H598" s="16"/>
    </row>
    <row r="599" ht="15.75" customHeight="1">
      <c r="A599" s="16"/>
      <c r="B599" s="16"/>
      <c r="C599" s="16"/>
      <c r="D599" s="16"/>
      <c r="E599" s="16"/>
      <c r="F599" s="16"/>
      <c r="G599" s="16"/>
      <c r="H599" s="16"/>
    </row>
    <row r="600" ht="15.75" customHeight="1">
      <c r="A600" s="16"/>
      <c r="B600" s="16"/>
      <c r="C600" s="16"/>
      <c r="D600" s="16"/>
      <c r="E600" s="16"/>
      <c r="F600" s="16"/>
      <c r="G600" s="16"/>
      <c r="H600" s="16"/>
    </row>
    <row r="601" ht="15.75" customHeight="1">
      <c r="A601" s="16"/>
      <c r="B601" s="16"/>
      <c r="C601" s="16"/>
      <c r="D601" s="16"/>
      <c r="E601" s="16"/>
      <c r="F601" s="16"/>
      <c r="G601" s="16"/>
      <c r="H601" s="16"/>
    </row>
    <row r="602" ht="15.75" customHeight="1">
      <c r="A602" s="16"/>
      <c r="B602" s="16"/>
      <c r="C602" s="16"/>
      <c r="D602" s="16"/>
      <c r="E602" s="16"/>
      <c r="F602" s="16"/>
      <c r="G602" s="16"/>
      <c r="H602" s="16"/>
    </row>
    <row r="603" ht="15.75" customHeight="1">
      <c r="A603" s="16"/>
      <c r="B603" s="16"/>
      <c r="C603" s="16"/>
      <c r="D603" s="16"/>
      <c r="E603" s="16"/>
      <c r="F603" s="16"/>
      <c r="G603" s="16"/>
      <c r="H603" s="16"/>
    </row>
    <row r="604" ht="15.75" customHeight="1">
      <c r="A604" s="16"/>
      <c r="B604" s="16"/>
      <c r="C604" s="16"/>
      <c r="D604" s="16"/>
      <c r="E604" s="16"/>
      <c r="F604" s="16"/>
      <c r="G604" s="16"/>
      <c r="H604" s="16"/>
    </row>
    <row r="605" ht="15.75" customHeight="1">
      <c r="A605" s="16"/>
      <c r="B605" s="16"/>
      <c r="C605" s="16"/>
      <c r="D605" s="16"/>
      <c r="E605" s="16"/>
      <c r="F605" s="16"/>
      <c r="G605" s="16"/>
      <c r="H605" s="16"/>
    </row>
    <row r="606" ht="15.75" customHeight="1">
      <c r="A606" s="16"/>
      <c r="B606" s="16"/>
      <c r="C606" s="16"/>
      <c r="D606" s="16"/>
      <c r="E606" s="16"/>
      <c r="F606" s="16"/>
      <c r="G606" s="16"/>
      <c r="H606" s="16"/>
    </row>
    <row r="607" ht="15.75" customHeight="1">
      <c r="A607" s="16"/>
      <c r="B607" s="16"/>
      <c r="C607" s="16"/>
      <c r="D607" s="16"/>
      <c r="E607" s="16"/>
      <c r="F607" s="16"/>
      <c r="G607" s="16"/>
      <c r="H607" s="16"/>
    </row>
    <row r="608" ht="15.75" customHeight="1">
      <c r="A608" s="16"/>
      <c r="B608" s="16"/>
      <c r="C608" s="16"/>
      <c r="D608" s="16"/>
      <c r="E608" s="16"/>
      <c r="F608" s="16"/>
      <c r="G608" s="16"/>
      <c r="H608" s="16"/>
    </row>
    <row r="609" ht="15.75" customHeight="1">
      <c r="A609" s="16"/>
      <c r="B609" s="16"/>
      <c r="C609" s="16"/>
      <c r="D609" s="16"/>
      <c r="E609" s="16"/>
      <c r="F609" s="16"/>
      <c r="G609" s="16"/>
      <c r="H609" s="16"/>
    </row>
    <row r="610" ht="15.75" customHeight="1">
      <c r="A610" s="16"/>
      <c r="B610" s="16"/>
      <c r="C610" s="16"/>
      <c r="D610" s="16"/>
      <c r="E610" s="16"/>
      <c r="F610" s="16"/>
      <c r="G610" s="16"/>
      <c r="H610" s="16"/>
    </row>
    <row r="611" ht="15.75" customHeight="1">
      <c r="A611" s="16"/>
      <c r="B611" s="16"/>
      <c r="C611" s="16"/>
      <c r="D611" s="16"/>
      <c r="E611" s="16"/>
      <c r="F611" s="16"/>
      <c r="G611" s="16"/>
      <c r="H611" s="16"/>
    </row>
    <row r="612" ht="15.75" customHeight="1">
      <c r="A612" s="16"/>
      <c r="B612" s="16"/>
      <c r="C612" s="16"/>
      <c r="D612" s="16"/>
      <c r="E612" s="16"/>
      <c r="F612" s="16"/>
      <c r="G612" s="16"/>
      <c r="H612" s="16"/>
    </row>
    <row r="613" ht="15.75" customHeight="1">
      <c r="A613" s="16"/>
      <c r="B613" s="16"/>
      <c r="C613" s="16"/>
      <c r="D613" s="16"/>
      <c r="E613" s="16"/>
      <c r="F613" s="16"/>
      <c r="G613" s="16"/>
      <c r="H613" s="16"/>
    </row>
    <row r="614" ht="15.75" customHeight="1">
      <c r="A614" s="16"/>
      <c r="B614" s="16"/>
      <c r="C614" s="16"/>
      <c r="D614" s="16"/>
      <c r="E614" s="16"/>
      <c r="F614" s="16"/>
      <c r="G614" s="16"/>
      <c r="H614" s="16"/>
    </row>
    <row r="615" ht="15.75" customHeight="1">
      <c r="A615" s="16"/>
      <c r="B615" s="16"/>
      <c r="C615" s="16"/>
      <c r="D615" s="16"/>
      <c r="E615" s="16"/>
      <c r="F615" s="16"/>
      <c r="G615" s="16"/>
      <c r="H615" s="16"/>
    </row>
    <row r="616" ht="15.75" customHeight="1">
      <c r="A616" s="16"/>
      <c r="B616" s="16"/>
      <c r="C616" s="16"/>
      <c r="D616" s="16"/>
      <c r="E616" s="16"/>
      <c r="F616" s="16"/>
      <c r="G616" s="16"/>
      <c r="H616" s="16"/>
    </row>
    <row r="617" ht="15.75" customHeight="1">
      <c r="A617" s="16"/>
      <c r="B617" s="16"/>
      <c r="C617" s="16"/>
      <c r="D617" s="16"/>
      <c r="E617" s="16"/>
      <c r="F617" s="16"/>
      <c r="G617" s="16"/>
      <c r="H617" s="16"/>
    </row>
    <row r="618" ht="15.75" customHeight="1">
      <c r="A618" s="16"/>
      <c r="B618" s="16"/>
      <c r="C618" s="16"/>
      <c r="D618" s="16"/>
      <c r="E618" s="16"/>
      <c r="F618" s="16"/>
      <c r="G618" s="16"/>
      <c r="H618" s="16"/>
    </row>
    <row r="619" ht="15.75" customHeight="1">
      <c r="A619" s="16"/>
      <c r="B619" s="16"/>
      <c r="C619" s="16"/>
      <c r="D619" s="16"/>
      <c r="E619" s="16"/>
      <c r="F619" s="16"/>
      <c r="G619" s="16"/>
      <c r="H619" s="16"/>
    </row>
    <row r="620" ht="15.75" customHeight="1">
      <c r="A620" s="16"/>
      <c r="B620" s="16"/>
      <c r="C620" s="16"/>
      <c r="D620" s="16"/>
      <c r="E620" s="16"/>
      <c r="F620" s="16"/>
      <c r="G620" s="16"/>
      <c r="H620" s="16"/>
    </row>
    <row r="621" ht="15.75" customHeight="1">
      <c r="A621" s="16"/>
      <c r="B621" s="16"/>
      <c r="C621" s="16"/>
      <c r="D621" s="16"/>
      <c r="E621" s="16"/>
      <c r="F621" s="16"/>
      <c r="G621" s="16"/>
      <c r="H621" s="16"/>
    </row>
    <row r="622" ht="15.75" customHeight="1">
      <c r="A622" s="16"/>
      <c r="B622" s="16"/>
      <c r="C622" s="16"/>
      <c r="D622" s="16"/>
      <c r="E622" s="16"/>
      <c r="F622" s="16"/>
      <c r="G622" s="16"/>
      <c r="H622" s="16"/>
    </row>
    <row r="623" ht="15.75" customHeight="1">
      <c r="A623" s="16"/>
      <c r="B623" s="16"/>
      <c r="C623" s="16"/>
      <c r="D623" s="16"/>
      <c r="E623" s="16"/>
      <c r="F623" s="16"/>
      <c r="G623" s="16"/>
      <c r="H623" s="16"/>
    </row>
    <row r="624" ht="15.75" customHeight="1">
      <c r="A624" s="16"/>
      <c r="B624" s="16"/>
      <c r="C624" s="16"/>
      <c r="D624" s="16"/>
      <c r="E624" s="16"/>
      <c r="F624" s="16"/>
      <c r="G624" s="16"/>
      <c r="H624" s="16"/>
    </row>
    <row r="625" ht="15.75" customHeight="1">
      <c r="A625" s="16"/>
      <c r="B625" s="16"/>
      <c r="C625" s="16"/>
      <c r="D625" s="16"/>
      <c r="E625" s="16"/>
      <c r="F625" s="16"/>
      <c r="G625" s="16"/>
      <c r="H625" s="16"/>
    </row>
    <row r="626" ht="15.75" customHeight="1">
      <c r="A626" s="16"/>
      <c r="B626" s="16"/>
      <c r="C626" s="16"/>
      <c r="D626" s="16"/>
      <c r="E626" s="16"/>
      <c r="F626" s="16"/>
      <c r="G626" s="16"/>
      <c r="H626" s="16"/>
    </row>
    <row r="627" ht="15.75" customHeight="1">
      <c r="A627" s="16"/>
      <c r="B627" s="16"/>
      <c r="C627" s="16"/>
      <c r="D627" s="16"/>
      <c r="E627" s="16"/>
      <c r="F627" s="16"/>
      <c r="G627" s="16"/>
      <c r="H627" s="16"/>
    </row>
    <row r="628" ht="15.75" customHeight="1">
      <c r="A628" s="16"/>
      <c r="B628" s="16"/>
      <c r="C628" s="16"/>
      <c r="D628" s="16"/>
      <c r="E628" s="16"/>
      <c r="F628" s="16"/>
      <c r="G628" s="16"/>
      <c r="H628" s="16"/>
    </row>
    <row r="629" ht="15.75" customHeight="1">
      <c r="A629" s="16"/>
      <c r="B629" s="16"/>
      <c r="C629" s="16"/>
      <c r="D629" s="16"/>
      <c r="E629" s="16"/>
      <c r="F629" s="16"/>
      <c r="G629" s="16"/>
      <c r="H629" s="16"/>
    </row>
    <row r="630" ht="15.75" customHeight="1">
      <c r="A630" s="16"/>
      <c r="B630" s="16"/>
      <c r="C630" s="16"/>
      <c r="D630" s="16"/>
      <c r="E630" s="16"/>
      <c r="F630" s="16"/>
      <c r="G630" s="16"/>
      <c r="H630" s="16"/>
    </row>
    <row r="631" ht="15.75" customHeight="1">
      <c r="A631" s="16"/>
      <c r="B631" s="16"/>
      <c r="C631" s="16"/>
      <c r="D631" s="16"/>
      <c r="E631" s="16"/>
      <c r="F631" s="16"/>
      <c r="G631" s="16"/>
      <c r="H631" s="16"/>
    </row>
    <row r="632" ht="15.75" customHeight="1">
      <c r="A632" s="16"/>
      <c r="B632" s="16"/>
      <c r="C632" s="16"/>
      <c r="D632" s="16"/>
      <c r="E632" s="16"/>
      <c r="F632" s="16"/>
      <c r="G632" s="16"/>
      <c r="H632" s="16"/>
    </row>
    <row r="633" ht="15.75" customHeight="1">
      <c r="A633" s="16"/>
      <c r="B633" s="16"/>
      <c r="C633" s="16"/>
      <c r="D633" s="16"/>
      <c r="E633" s="16"/>
      <c r="F633" s="16"/>
      <c r="G633" s="16"/>
      <c r="H633" s="16"/>
    </row>
    <row r="634" ht="15.75" customHeight="1">
      <c r="A634" s="16"/>
      <c r="B634" s="16"/>
      <c r="C634" s="16"/>
      <c r="D634" s="16"/>
      <c r="E634" s="16"/>
      <c r="F634" s="16"/>
      <c r="G634" s="16"/>
      <c r="H634" s="16"/>
    </row>
    <row r="635" ht="15.75" customHeight="1">
      <c r="A635" s="16"/>
      <c r="B635" s="16"/>
      <c r="C635" s="16"/>
      <c r="D635" s="16"/>
      <c r="E635" s="16"/>
      <c r="F635" s="16"/>
      <c r="G635" s="16"/>
      <c r="H635" s="16"/>
    </row>
    <row r="636" ht="15.75" customHeight="1">
      <c r="A636" s="16"/>
      <c r="B636" s="16"/>
      <c r="C636" s="16"/>
      <c r="D636" s="16"/>
      <c r="E636" s="16"/>
      <c r="F636" s="16"/>
      <c r="G636" s="16"/>
      <c r="H636" s="16"/>
    </row>
    <row r="637" ht="15.75" customHeight="1">
      <c r="A637" s="16"/>
      <c r="B637" s="16"/>
      <c r="C637" s="16"/>
      <c r="D637" s="16"/>
      <c r="E637" s="16"/>
      <c r="F637" s="16"/>
      <c r="G637" s="16"/>
      <c r="H637" s="16"/>
    </row>
    <row r="638" ht="15.75" customHeight="1">
      <c r="A638" s="16"/>
      <c r="B638" s="16"/>
      <c r="C638" s="16"/>
      <c r="D638" s="16"/>
      <c r="E638" s="16"/>
      <c r="F638" s="16"/>
      <c r="G638" s="16"/>
      <c r="H638" s="16"/>
    </row>
    <row r="639" ht="15.75" customHeight="1">
      <c r="A639" s="16"/>
      <c r="B639" s="16"/>
      <c r="C639" s="16"/>
      <c r="D639" s="16"/>
      <c r="E639" s="16"/>
      <c r="F639" s="16"/>
      <c r="G639" s="16"/>
      <c r="H639" s="16"/>
    </row>
    <row r="640" ht="15.75" customHeight="1">
      <c r="A640" s="16"/>
      <c r="B640" s="16"/>
      <c r="C640" s="16"/>
      <c r="D640" s="16"/>
      <c r="E640" s="16"/>
      <c r="F640" s="16"/>
      <c r="G640" s="16"/>
      <c r="H640" s="16"/>
    </row>
    <row r="641" ht="15.75" customHeight="1">
      <c r="A641" s="16"/>
      <c r="B641" s="16"/>
      <c r="C641" s="16"/>
      <c r="D641" s="16"/>
      <c r="E641" s="16"/>
      <c r="F641" s="16"/>
      <c r="G641" s="16"/>
      <c r="H641" s="16"/>
    </row>
    <row r="642" ht="15.75" customHeight="1">
      <c r="A642" s="16"/>
      <c r="B642" s="16"/>
      <c r="C642" s="16"/>
      <c r="D642" s="16"/>
      <c r="E642" s="16"/>
      <c r="F642" s="16"/>
      <c r="G642" s="16"/>
      <c r="H642" s="16"/>
    </row>
    <row r="643" ht="15.75" customHeight="1">
      <c r="A643" s="16"/>
      <c r="B643" s="16"/>
      <c r="C643" s="16"/>
      <c r="D643" s="16"/>
      <c r="E643" s="16"/>
      <c r="F643" s="16"/>
      <c r="G643" s="16"/>
      <c r="H643" s="16"/>
    </row>
    <row r="644" ht="15.75" customHeight="1">
      <c r="A644" s="16"/>
      <c r="B644" s="16"/>
      <c r="C644" s="16"/>
      <c r="D644" s="16"/>
      <c r="E644" s="16"/>
      <c r="F644" s="16"/>
      <c r="G644" s="16"/>
      <c r="H644" s="16"/>
    </row>
    <row r="645" ht="15.75" customHeight="1">
      <c r="A645" s="16"/>
      <c r="B645" s="16"/>
      <c r="C645" s="16"/>
      <c r="D645" s="16"/>
      <c r="E645" s="16"/>
      <c r="F645" s="16"/>
      <c r="G645" s="16"/>
      <c r="H645" s="16"/>
    </row>
    <row r="646" ht="15.75" customHeight="1">
      <c r="A646" s="16"/>
      <c r="B646" s="16"/>
      <c r="C646" s="16"/>
      <c r="D646" s="16"/>
      <c r="E646" s="16"/>
      <c r="F646" s="16"/>
      <c r="G646" s="16"/>
      <c r="H646" s="16"/>
    </row>
    <row r="647" ht="15.75" customHeight="1">
      <c r="A647" s="16"/>
      <c r="B647" s="16"/>
      <c r="C647" s="16"/>
      <c r="D647" s="16"/>
      <c r="E647" s="16"/>
      <c r="F647" s="16"/>
      <c r="G647" s="16"/>
      <c r="H647" s="16"/>
    </row>
    <row r="648" ht="15.75" customHeight="1">
      <c r="A648" s="16"/>
      <c r="B648" s="16"/>
      <c r="C648" s="16"/>
      <c r="D648" s="16"/>
      <c r="E648" s="16"/>
      <c r="F648" s="16"/>
      <c r="G648" s="16"/>
      <c r="H648" s="16"/>
    </row>
    <row r="649" ht="15.75" customHeight="1">
      <c r="A649" s="16"/>
      <c r="B649" s="16"/>
      <c r="C649" s="16"/>
      <c r="D649" s="16"/>
      <c r="E649" s="16"/>
      <c r="F649" s="16"/>
      <c r="G649" s="16"/>
      <c r="H649" s="16"/>
    </row>
    <row r="650" ht="15.75" customHeight="1">
      <c r="A650" s="16"/>
      <c r="B650" s="16"/>
      <c r="C650" s="16"/>
      <c r="D650" s="16"/>
      <c r="E650" s="16"/>
      <c r="F650" s="16"/>
      <c r="G650" s="16"/>
      <c r="H650" s="16"/>
    </row>
    <row r="651" ht="15.75" customHeight="1">
      <c r="A651" s="16"/>
      <c r="B651" s="16"/>
      <c r="C651" s="16"/>
      <c r="D651" s="16"/>
      <c r="E651" s="16"/>
      <c r="F651" s="16"/>
      <c r="G651" s="16"/>
      <c r="H651" s="16"/>
    </row>
    <row r="652" ht="15.75" customHeight="1">
      <c r="A652" s="16"/>
      <c r="B652" s="16"/>
      <c r="C652" s="16"/>
      <c r="D652" s="16"/>
      <c r="E652" s="16"/>
      <c r="F652" s="16"/>
      <c r="G652" s="16"/>
      <c r="H652" s="16"/>
    </row>
    <row r="653" ht="15.75" customHeight="1">
      <c r="A653" s="16"/>
      <c r="B653" s="16"/>
      <c r="C653" s="16"/>
      <c r="D653" s="16"/>
      <c r="E653" s="16"/>
      <c r="F653" s="16"/>
      <c r="G653" s="16"/>
      <c r="H653" s="16"/>
    </row>
    <row r="654" ht="15.75" customHeight="1">
      <c r="A654" s="16"/>
      <c r="B654" s="16"/>
      <c r="C654" s="16"/>
      <c r="D654" s="16"/>
      <c r="E654" s="16"/>
      <c r="F654" s="16"/>
      <c r="G654" s="16"/>
      <c r="H654" s="16"/>
    </row>
    <row r="655" ht="15.75" customHeight="1">
      <c r="A655" s="16"/>
      <c r="B655" s="16"/>
      <c r="C655" s="16"/>
      <c r="D655" s="16"/>
      <c r="E655" s="16"/>
      <c r="F655" s="16"/>
      <c r="G655" s="16"/>
      <c r="H655" s="16"/>
    </row>
    <row r="656" ht="15.75" customHeight="1">
      <c r="A656" s="16"/>
      <c r="B656" s="16"/>
      <c r="C656" s="16"/>
      <c r="D656" s="16"/>
      <c r="E656" s="16"/>
      <c r="F656" s="16"/>
      <c r="G656" s="16"/>
      <c r="H656" s="16"/>
    </row>
    <row r="657" ht="15.75" customHeight="1">
      <c r="A657" s="16"/>
      <c r="B657" s="16"/>
      <c r="C657" s="16"/>
      <c r="D657" s="16"/>
      <c r="E657" s="16"/>
      <c r="F657" s="16"/>
      <c r="G657" s="16"/>
      <c r="H657" s="16"/>
    </row>
    <row r="658" ht="15.75" customHeight="1">
      <c r="A658" s="16"/>
      <c r="B658" s="16"/>
      <c r="C658" s="16"/>
      <c r="D658" s="16"/>
      <c r="E658" s="16"/>
      <c r="F658" s="16"/>
      <c r="G658" s="16"/>
      <c r="H658" s="16"/>
    </row>
    <row r="659" ht="15.75" customHeight="1">
      <c r="A659" s="16"/>
      <c r="B659" s="16"/>
      <c r="C659" s="16"/>
      <c r="D659" s="16"/>
      <c r="E659" s="16"/>
      <c r="F659" s="16"/>
      <c r="G659" s="16"/>
      <c r="H659" s="16"/>
    </row>
    <row r="660" ht="15.75" customHeight="1">
      <c r="A660" s="16"/>
      <c r="B660" s="16"/>
      <c r="C660" s="16"/>
      <c r="D660" s="16"/>
      <c r="E660" s="16"/>
      <c r="F660" s="16"/>
      <c r="G660" s="16"/>
      <c r="H660" s="16"/>
    </row>
    <row r="661" ht="15.75" customHeight="1">
      <c r="A661" s="16"/>
      <c r="B661" s="16"/>
      <c r="C661" s="16"/>
      <c r="D661" s="16"/>
      <c r="E661" s="16"/>
      <c r="F661" s="16"/>
      <c r="G661" s="16"/>
      <c r="H661" s="16"/>
    </row>
    <row r="662" ht="15.75" customHeight="1">
      <c r="A662" s="16"/>
      <c r="B662" s="16"/>
      <c r="C662" s="16"/>
      <c r="D662" s="16"/>
      <c r="E662" s="16"/>
      <c r="F662" s="16"/>
      <c r="G662" s="16"/>
      <c r="H662" s="16"/>
    </row>
    <row r="663" ht="15.75" customHeight="1">
      <c r="A663" s="16"/>
      <c r="B663" s="16"/>
      <c r="C663" s="16"/>
      <c r="D663" s="16"/>
      <c r="E663" s="16"/>
      <c r="F663" s="16"/>
      <c r="G663" s="16"/>
      <c r="H663" s="16"/>
    </row>
    <row r="664" ht="15.75" customHeight="1">
      <c r="A664" s="16"/>
      <c r="B664" s="16"/>
      <c r="C664" s="16"/>
      <c r="D664" s="16"/>
      <c r="E664" s="16"/>
      <c r="F664" s="16"/>
      <c r="G664" s="16"/>
      <c r="H664" s="16"/>
    </row>
    <row r="665" ht="15.75" customHeight="1">
      <c r="A665" s="16"/>
      <c r="B665" s="16"/>
      <c r="C665" s="16"/>
      <c r="D665" s="16"/>
      <c r="E665" s="16"/>
      <c r="F665" s="16"/>
      <c r="G665" s="16"/>
      <c r="H665" s="16"/>
    </row>
    <row r="666" ht="15.75" customHeight="1">
      <c r="A666" s="16"/>
      <c r="B666" s="16"/>
      <c r="C666" s="16"/>
      <c r="D666" s="16"/>
      <c r="E666" s="16"/>
      <c r="F666" s="16"/>
      <c r="G666" s="16"/>
      <c r="H666" s="16"/>
    </row>
    <row r="667" ht="15.75" customHeight="1">
      <c r="A667" s="16"/>
      <c r="B667" s="16"/>
      <c r="C667" s="16"/>
      <c r="D667" s="16"/>
      <c r="E667" s="16"/>
      <c r="F667" s="16"/>
      <c r="G667" s="16"/>
      <c r="H667" s="16"/>
    </row>
    <row r="668" ht="15.75" customHeight="1">
      <c r="A668" s="16"/>
      <c r="B668" s="16"/>
      <c r="C668" s="16"/>
      <c r="D668" s="16"/>
      <c r="E668" s="16"/>
      <c r="F668" s="16"/>
      <c r="G668" s="16"/>
      <c r="H668" s="16"/>
    </row>
    <row r="669" ht="15.75" customHeight="1">
      <c r="A669" s="16"/>
      <c r="B669" s="16"/>
      <c r="C669" s="16"/>
      <c r="D669" s="16"/>
      <c r="E669" s="16"/>
      <c r="F669" s="16"/>
      <c r="G669" s="16"/>
      <c r="H669" s="16"/>
    </row>
    <row r="670" ht="15.75" customHeight="1">
      <c r="A670" s="16"/>
      <c r="B670" s="16"/>
      <c r="C670" s="16"/>
      <c r="D670" s="16"/>
      <c r="E670" s="16"/>
      <c r="F670" s="16"/>
      <c r="G670" s="16"/>
      <c r="H670" s="16"/>
    </row>
    <row r="671" ht="15.75" customHeight="1">
      <c r="A671" s="16"/>
      <c r="B671" s="16"/>
      <c r="C671" s="16"/>
      <c r="D671" s="16"/>
      <c r="E671" s="16"/>
      <c r="F671" s="16"/>
      <c r="G671" s="16"/>
      <c r="H671" s="16"/>
    </row>
    <row r="672" ht="15.75" customHeight="1">
      <c r="A672" s="16"/>
      <c r="B672" s="16"/>
      <c r="C672" s="16"/>
      <c r="D672" s="16"/>
      <c r="E672" s="16"/>
      <c r="F672" s="16"/>
      <c r="G672" s="16"/>
      <c r="H672" s="16"/>
    </row>
    <row r="673" ht="15.75" customHeight="1">
      <c r="A673" s="16"/>
      <c r="B673" s="16"/>
      <c r="C673" s="16"/>
      <c r="D673" s="16"/>
      <c r="E673" s="16"/>
      <c r="F673" s="16"/>
      <c r="G673" s="16"/>
      <c r="H673" s="16"/>
    </row>
    <row r="674" ht="15.75" customHeight="1">
      <c r="A674" s="16"/>
      <c r="B674" s="16"/>
      <c r="C674" s="16"/>
      <c r="D674" s="16"/>
      <c r="E674" s="16"/>
      <c r="F674" s="16"/>
      <c r="G674" s="16"/>
      <c r="H674" s="16"/>
    </row>
    <row r="675" ht="15.75" customHeight="1">
      <c r="A675" s="16"/>
      <c r="B675" s="16"/>
      <c r="C675" s="16"/>
      <c r="D675" s="16"/>
      <c r="E675" s="16"/>
      <c r="F675" s="16"/>
      <c r="G675" s="16"/>
      <c r="H675" s="16"/>
    </row>
    <row r="676" ht="15.75" customHeight="1">
      <c r="A676" s="16"/>
      <c r="B676" s="16"/>
      <c r="C676" s="16"/>
      <c r="D676" s="16"/>
      <c r="E676" s="16"/>
      <c r="F676" s="16"/>
      <c r="G676" s="16"/>
      <c r="H676" s="16"/>
    </row>
    <row r="677" ht="15.75" customHeight="1">
      <c r="A677" s="16"/>
      <c r="B677" s="16"/>
      <c r="C677" s="16"/>
      <c r="D677" s="16"/>
      <c r="E677" s="16"/>
      <c r="F677" s="16"/>
      <c r="G677" s="16"/>
      <c r="H677" s="16"/>
    </row>
    <row r="678" ht="15.75" customHeight="1">
      <c r="A678" s="16"/>
      <c r="B678" s="16"/>
      <c r="C678" s="16"/>
      <c r="D678" s="16"/>
      <c r="E678" s="16"/>
      <c r="F678" s="16"/>
      <c r="G678" s="16"/>
      <c r="H678" s="16"/>
    </row>
    <row r="679" ht="15.75" customHeight="1">
      <c r="A679" s="16"/>
      <c r="B679" s="16"/>
      <c r="C679" s="16"/>
      <c r="D679" s="16"/>
      <c r="E679" s="16"/>
      <c r="F679" s="16"/>
      <c r="G679" s="16"/>
      <c r="H679" s="16"/>
    </row>
    <row r="680" ht="15.75" customHeight="1">
      <c r="A680" s="16"/>
      <c r="B680" s="16"/>
      <c r="C680" s="16"/>
      <c r="D680" s="16"/>
      <c r="E680" s="16"/>
      <c r="F680" s="16"/>
      <c r="G680" s="16"/>
      <c r="H680" s="16"/>
    </row>
    <row r="681" ht="15.75" customHeight="1">
      <c r="A681" s="16"/>
      <c r="B681" s="16"/>
      <c r="C681" s="16"/>
      <c r="D681" s="16"/>
      <c r="E681" s="16"/>
      <c r="F681" s="16"/>
      <c r="G681" s="16"/>
      <c r="H681" s="16"/>
    </row>
    <row r="682" ht="15.75" customHeight="1">
      <c r="A682" s="16"/>
      <c r="B682" s="16"/>
      <c r="C682" s="16"/>
      <c r="D682" s="16"/>
      <c r="E682" s="16"/>
      <c r="F682" s="16"/>
      <c r="G682" s="16"/>
      <c r="H682" s="16"/>
    </row>
    <row r="683" ht="15.75" customHeight="1">
      <c r="A683" s="16"/>
      <c r="B683" s="16"/>
      <c r="C683" s="16"/>
      <c r="D683" s="16"/>
      <c r="E683" s="16"/>
      <c r="F683" s="16"/>
      <c r="G683" s="16"/>
      <c r="H683" s="16"/>
    </row>
    <row r="684" ht="15.75" customHeight="1">
      <c r="A684" s="16"/>
      <c r="B684" s="16"/>
      <c r="C684" s="16"/>
      <c r="D684" s="16"/>
      <c r="E684" s="16"/>
      <c r="F684" s="16"/>
      <c r="G684" s="16"/>
      <c r="H684" s="16"/>
    </row>
    <row r="685" ht="15.75" customHeight="1">
      <c r="A685" s="16"/>
      <c r="B685" s="16"/>
      <c r="C685" s="16"/>
      <c r="D685" s="16"/>
      <c r="E685" s="16"/>
      <c r="F685" s="16"/>
      <c r="G685" s="16"/>
      <c r="H685" s="16"/>
    </row>
    <row r="686" ht="15.75" customHeight="1">
      <c r="A686" s="16"/>
      <c r="B686" s="16"/>
      <c r="C686" s="16"/>
      <c r="D686" s="16"/>
      <c r="E686" s="16"/>
      <c r="F686" s="16"/>
      <c r="G686" s="16"/>
      <c r="H686" s="16"/>
    </row>
    <row r="687" ht="15.75" customHeight="1">
      <c r="A687" s="16"/>
      <c r="B687" s="16"/>
      <c r="C687" s="16"/>
      <c r="D687" s="16"/>
      <c r="E687" s="16"/>
      <c r="F687" s="16"/>
      <c r="G687" s="16"/>
      <c r="H687" s="16"/>
    </row>
    <row r="688" ht="15.75" customHeight="1">
      <c r="A688" s="16"/>
      <c r="B688" s="16"/>
      <c r="C688" s="16"/>
      <c r="D688" s="16"/>
      <c r="E688" s="16"/>
      <c r="F688" s="16"/>
      <c r="G688" s="16"/>
      <c r="H688" s="16"/>
    </row>
    <row r="689" ht="15.75" customHeight="1">
      <c r="A689" s="16"/>
      <c r="B689" s="16"/>
      <c r="C689" s="16"/>
      <c r="D689" s="16"/>
      <c r="E689" s="16"/>
      <c r="F689" s="16"/>
      <c r="G689" s="16"/>
      <c r="H689" s="16"/>
    </row>
    <row r="690" ht="15.75" customHeight="1">
      <c r="A690" s="16"/>
      <c r="B690" s="16"/>
      <c r="C690" s="16"/>
      <c r="D690" s="16"/>
      <c r="E690" s="16"/>
      <c r="F690" s="16"/>
      <c r="G690" s="16"/>
      <c r="H690" s="16"/>
    </row>
    <row r="691" ht="15.75" customHeight="1">
      <c r="A691" s="16"/>
      <c r="B691" s="16"/>
      <c r="C691" s="16"/>
      <c r="D691" s="16"/>
      <c r="E691" s="16"/>
      <c r="F691" s="16"/>
      <c r="G691" s="16"/>
      <c r="H691" s="16"/>
    </row>
    <row r="692" ht="15.75" customHeight="1">
      <c r="A692" s="16"/>
      <c r="B692" s="16"/>
      <c r="C692" s="16"/>
      <c r="D692" s="16"/>
      <c r="E692" s="16"/>
      <c r="F692" s="16"/>
      <c r="G692" s="16"/>
      <c r="H692" s="16"/>
    </row>
    <row r="693" ht="15.75" customHeight="1">
      <c r="A693" s="16"/>
      <c r="B693" s="16"/>
      <c r="C693" s="16"/>
      <c r="D693" s="16"/>
      <c r="E693" s="16"/>
      <c r="F693" s="16"/>
      <c r="G693" s="16"/>
      <c r="H693" s="16"/>
    </row>
    <row r="694" ht="15.75" customHeight="1">
      <c r="A694" s="16"/>
      <c r="B694" s="16"/>
      <c r="C694" s="16"/>
      <c r="D694" s="16"/>
      <c r="E694" s="16"/>
      <c r="F694" s="16"/>
      <c r="G694" s="16"/>
      <c r="H694" s="16"/>
    </row>
    <row r="695" ht="15.75" customHeight="1">
      <c r="A695" s="16"/>
      <c r="B695" s="16"/>
      <c r="C695" s="16"/>
      <c r="D695" s="16"/>
      <c r="E695" s="16"/>
      <c r="F695" s="16"/>
      <c r="G695" s="16"/>
      <c r="H695" s="16"/>
    </row>
    <row r="696" ht="15.75" customHeight="1">
      <c r="A696" s="16"/>
      <c r="B696" s="16"/>
      <c r="C696" s="16"/>
      <c r="D696" s="16"/>
      <c r="E696" s="16"/>
      <c r="F696" s="16"/>
      <c r="G696" s="16"/>
      <c r="H696" s="16"/>
    </row>
    <row r="697" ht="15.75" customHeight="1">
      <c r="A697" s="16"/>
      <c r="B697" s="16"/>
      <c r="C697" s="16"/>
      <c r="D697" s="16"/>
      <c r="E697" s="16"/>
      <c r="F697" s="16"/>
      <c r="G697" s="16"/>
      <c r="H697" s="16"/>
    </row>
    <row r="698" ht="15.75" customHeight="1">
      <c r="A698" s="16"/>
      <c r="B698" s="16"/>
      <c r="C698" s="16"/>
      <c r="D698" s="16"/>
      <c r="E698" s="16"/>
      <c r="F698" s="16"/>
      <c r="G698" s="16"/>
      <c r="H698" s="16"/>
    </row>
    <row r="699" ht="15.75" customHeight="1">
      <c r="A699" s="16"/>
      <c r="B699" s="16"/>
      <c r="C699" s="16"/>
      <c r="D699" s="16"/>
      <c r="E699" s="16"/>
      <c r="F699" s="16"/>
      <c r="G699" s="16"/>
      <c r="H699" s="16"/>
    </row>
    <row r="700" ht="15.75" customHeight="1">
      <c r="A700" s="16"/>
      <c r="B700" s="16"/>
      <c r="C700" s="16"/>
      <c r="D700" s="16"/>
      <c r="E700" s="16"/>
      <c r="F700" s="16"/>
      <c r="G700" s="16"/>
      <c r="H700" s="16"/>
    </row>
    <row r="701" ht="15.75" customHeight="1">
      <c r="A701" s="16"/>
      <c r="B701" s="16"/>
      <c r="C701" s="16"/>
      <c r="D701" s="16"/>
      <c r="E701" s="16"/>
      <c r="F701" s="16"/>
      <c r="G701" s="16"/>
      <c r="H701" s="16"/>
    </row>
    <row r="702" ht="15.75" customHeight="1">
      <c r="A702" s="16"/>
      <c r="B702" s="16"/>
      <c r="C702" s="16"/>
      <c r="D702" s="16"/>
      <c r="E702" s="16"/>
      <c r="F702" s="16"/>
      <c r="G702" s="16"/>
      <c r="H702" s="16"/>
    </row>
    <row r="703" ht="15.75" customHeight="1">
      <c r="A703" s="16"/>
      <c r="B703" s="16"/>
      <c r="C703" s="16"/>
      <c r="D703" s="16"/>
      <c r="E703" s="16"/>
      <c r="F703" s="16"/>
      <c r="G703" s="16"/>
      <c r="H703" s="16"/>
    </row>
    <row r="704" ht="15.75" customHeight="1">
      <c r="A704" s="16"/>
      <c r="B704" s="16"/>
      <c r="C704" s="16"/>
      <c r="D704" s="16"/>
      <c r="E704" s="16"/>
      <c r="F704" s="16"/>
      <c r="G704" s="16"/>
      <c r="H704" s="16"/>
    </row>
    <row r="705" ht="15.75" customHeight="1">
      <c r="A705" s="16"/>
      <c r="B705" s="16"/>
      <c r="C705" s="16"/>
      <c r="D705" s="16"/>
      <c r="E705" s="16"/>
      <c r="F705" s="16"/>
      <c r="G705" s="16"/>
      <c r="H705" s="16"/>
    </row>
    <row r="706" ht="15.75" customHeight="1">
      <c r="A706" s="16"/>
      <c r="B706" s="16"/>
      <c r="C706" s="16"/>
      <c r="D706" s="16"/>
      <c r="E706" s="16"/>
      <c r="F706" s="16"/>
      <c r="G706" s="16"/>
      <c r="H706" s="16"/>
    </row>
    <row r="707" ht="15.75" customHeight="1">
      <c r="A707" s="16"/>
      <c r="B707" s="16"/>
      <c r="C707" s="16"/>
      <c r="D707" s="16"/>
      <c r="E707" s="16"/>
      <c r="F707" s="16"/>
      <c r="G707" s="16"/>
      <c r="H707" s="16"/>
    </row>
    <row r="708" ht="15.75" customHeight="1">
      <c r="A708" s="16"/>
      <c r="B708" s="16"/>
      <c r="C708" s="16"/>
      <c r="D708" s="16"/>
      <c r="E708" s="16"/>
      <c r="F708" s="16"/>
      <c r="G708" s="16"/>
      <c r="H708" s="16"/>
    </row>
    <row r="709" ht="15.75" customHeight="1">
      <c r="A709" s="16"/>
      <c r="B709" s="16"/>
      <c r="C709" s="16"/>
      <c r="D709" s="16"/>
      <c r="E709" s="16"/>
      <c r="F709" s="16"/>
      <c r="G709" s="16"/>
      <c r="H709" s="16"/>
    </row>
    <row r="710" ht="15.75" customHeight="1">
      <c r="A710" s="16"/>
      <c r="B710" s="16"/>
      <c r="C710" s="16"/>
      <c r="D710" s="16"/>
      <c r="E710" s="16"/>
      <c r="F710" s="16"/>
      <c r="G710" s="16"/>
      <c r="H710" s="16"/>
    </row>
    <row r="711" ht="15.75" customHeight="1">
      <c r="A711" s="16"/>
      <c r="B711" s="16"/>
      <c r="C711" s="16"/>
      <c r="D711" s="16"/>
      <c r="E711" s="16"/>
      <c r="F711" s="16"/>
      <c r="G711" s="16"/>
      <c r="H711" s="16"/>
    </row>
    <row r="712" ht="15.75" customHeight="1">
      <c r="A712" s="16"/>
      <c r="B712" s="16"/>
      <c r="C712" s="16"/>
      <c r="D712" s="16"/>
      <c r="E712" s="16"/>
      <c r="F712" s="16"/>
      <c r="G712" s="16"/>
      <c r="H712" s="16"/>
    </row>
    <row r="713" ht="15.75" customHeight="1">
      <c r="A713" s="16"/>
      <c r="B713" s="16"/>
      <c r="C713" s="16"/>
      <c r="D713" s="16"/>
      <c r="E713" s="16"/>
      <c r="F713" s="16"/>
      <c r="G713" s="16"/>
      <c r="H713" s="16"/>
    </row>
    <row r="714" ht="15.75" customHeight="1">
      <c r="A714" s="16"/>
      <c r="B714" s="16"/>
      <c r="C714" s="16"/>
      <c r="D714" s="16"/>
      <c r="E714" s="16"/>
      <c r="F714" s="16"/>
      <c r="G714" s="16"/>
      <c r="H714" s="16"/>
    </row>
    <row r="715" ht="15.75" customHeight="1">
      <c r="A715" s="16"/>
      <c r="B715" s="16"/>
      <c r="C715" s="16"/>
      <c r="D715" s="16"/>
      <c r="E715" s="16"/>
      <c r="F715" s="16"/>
      <c r="G715" s="16"/>
      <c r="H715" s="16"/>
    </row>
    <row r="716" ht="15.75" customHeight="1">
      <c r="A716" s="16"/>
      <c r="B716" s="16"/>
      <c r="C716" s="16"/>
      <c r="D716" s="16"/>
      <c r="E716" s="16"/>
      <c r="F716" s="16"/>
      <c r="G716" s="16"/>
      <c r="H716" s="16"/>
    </row>
    <row r="717" ht="15.75" customHeight="1">
      <c r="A717" s="16"/>
      <c r="B717" s="16"/>
      <c r="C717" s="16"/>
      <c r="D717" s="16"/>
      <c r="E717" s="16"/>
      <c r="F717" s="16"/>
      <c r="G717" s="16"/>
      <c r="H717" s="16"/>
    </row>
    <row r="718" ht="15.75" customHeight="1">
      <c r="A718" s="16"/>
      <c r="B718" s="16"/>
      <c r="C718" s="16"/>
      <c r="D718" s="16"/>
      <c r="E718" s="16"/>
      <c r="F718" s="16"/>
      <c r="G718" s="16"/>
      <c r="H718" s="16"/>
    </row>
    <row r="719" ht="15.75" customHeight="1">
      <c r="A719" s="16"/>
      <c r="B719" s="16"/>
      <c r="C719" s="16"/>
      <c r="D719" s="16"/>
      <c r="E719" s="16"/>
      <c r="F719" s="16"/>
      <c r="G719" s="16"/>
      <c r="H719" s="16"/>
    </row>
    <row r="720" ht="15.75" customHeight="1">
      <c r="A720" s="16"/>
      <c r="B720" s="16"/>
      <c r="C720" s="16"/>
      <c r="D720" s="16"/>
      <c r="E720" s="16"/>
      <c r="F720" s="16"/>
      <c r="G720" s="16"/>
      <c r="H720" s="16"/>
    </row>
    <row r="721" ht="15.75" customHeight="1">
      <c r="A721" s="16"/>
      <c r="B721" s="16"/>
      <c r="C721" s="16"/>
      <c r="D721" s="16"/>
      <c r="E721" s="16"/>
      <c r="F721" s="16"/>
      <c r="G721" s="16"/>
      <c r="H721" s="16"/>
    </row>
    <row r="722" ht="15.75" customHeight="1">
      <c r="A722" s="16"/>
      <c r="B722" s="16"/>
      <c r="C722" s="16"/>
      <c r="D722" s="16"/>
      <c r="E722" s="16"/>
      <c r="F722" s="16"/>
      <c r="G722" s="16"/>
      <c r="H722" s="16"/>
    </row>
    <row r="723" ht="15.75" customHeight="1">
      <c r="A723" s="16"/>
      <c r="B723" s="16"/>
      <c r="C723" s="16"/>
      <c r="D723" s="16"/>
      <c r="E723" s="16"/>
      <c r="F723" s="16"/>
      <c r="G723" s="16"/>
      <c r="H723" s="16"/>
    </row>
    <row r="724" ht="15.75" customHeight="1">
      <c r="A724" s="16"/>
      <c r="B724" s="16"/>
      <c r="C724" s="16"/>
      <c r="D724" s="16"/>
      <c r="E724" s="16"/>
      <c r="F724" s="16"/>
      <c r="G724" s="16"/>
      <c r="H724" s="16"/>
    </row>
    <row r="725" ht="15.75" customHeight="1">
      <c r="A725" s="16"/>
      <c r="B725" s="16"/>
      <c r="C725" s="16"/>
      <c r="D725" s="16"/>
      <c r="E725" s="16"/>
      <c r="F725" s="16"/>
      <c r="G725" s="16"/>
      <c r="H725" s="16"/>
    </row>
    <row r="726" ht="15.75" customHeight="1">
      <c r="A726" s="16"/>
      <c r="B726" s="16"/>
      <c r="C726" s="16"/>
      <c r="D726" s="16"/>
      <c r="E726" s="16"/>
      <c r="F726" s="16"/>
      <c r="G726" s="16"/>
      <c r="H726" s="16"/>
    </row>
    <row r="727" ht="15.75" customHeight="1">
      <c r="A727" s="16"/>
      <c r="B727" s="16"/>
      <c r="C727" s="16"/>
      <c r="D727" s="16"/>
      <c r="E727" s="16"/>
      <c r="F727" s="16"/>
      <c r="G727" s="16"/>
      <c r="H727" s="16"/>
    </row>
    <row r="728" ht="15.75" customHeight="1">
      <c r="A728" s="16"/>
      <c r="B728" s="16"/>
      <c r="C728" s="16"/>
      <c r="D728" s="16"/>
      <c r="E728" s="16"/>
      <c r="F728" s="16"/>
      <c r="G728" s="16"/>
      <c r="H728" s="16"/>
    </row>
    <row r="729" ht="15.75" customHeight="1">
      <c r="A729" s="16"/>
      <c r="B729" s="16"/>
      <c r="C729" s="16"/>
      <c r="D729" s="16"/>
      <c r="E729" s="16"/>
      <c r="F729" s="16"/>
      <c r="G729" s="16"/>
      <c r="H729" s="16"/>
    </row>
    <row r="730" ht="15.75" customHeight="1">
      <c r="A730" s="16"/>
      <c r="B730" s="16"/>
      <c r="C730" s="16"/>
      <c r="D730" s="16"/>
      <c r="E730" s="16"/>
      <c r="F730" s="16"/>
      <c r="G730" s="16"/>
      <c r="H730" s="16"/>
    </row>
    <row r="731" ht="15.75" customHeight="1">
      <c r="A731" s="16"/>
      <c r="B731" s="16"/>
      <c r="C731" s="16"/>
      <c r="D731" s="16"/>
      <c r="E731" s="16"/>
      <c r="F731" s="16"/>
      <c r="G731" s="16"/>
      <c r="H731" s="16"/>
    </row>
    <row r="732" ht="15.75" customHeight="1">
      <c r="A732" s="16"/>
      <c r="B732" s="16"/>
      <c r="C732" s="16"/>
      <c r="D732" s="16"/>
      <c r="E732" s="16"/>
      <c r="F732" s="16"/>
      <c r="G732" s="16"/>
      <c r="H732" s="16"/>
    </row>
    <row r="733" ht="15.75" customHeight="1">
      <c r="A733" s="16"/>
      <c r="B733" s="16"/>
      <c r="C733" s="16"/>
      <c r="D733" s="16"/>
      <c r="E733" s="16"/>
      <c r="F733" s="16"/>
      <c r="G733" s="16"/>
      <c r="H733" s="16"/>
    </row>
    <row r="734" ht="15.75" customHeight="1">
      <c r="A734" s="16"/>
      <c r="B734" s="16"/>
      <c r="C734" s="16"/>
      <c r="D734" s="16"/>
      <c r="E734" s="16"/>
      <c r="F734" s="16"/>
      <c r="G734" s="16"/>
      <c r="H734" s="16"/>
    </row>
    <row r="735" ht="15.75" customHeight="1">
      <c r="A735" s="16"/>
      <c r="B735" s="16"/>
      <c r="C735" s="16"/>
      <c r="D735" s="16"/>
      <c r="E735" s="16"/>
      <c r="F735" s="16"/>
      <c r="G735" s="16"/>
      <c r="H735" s="16"/>
    </row>
    <row r="736" ht="15.75" customHeight="1">
      <c r="A736" s="16"/>
      <c r="B736" s="16"/>
      <c r="C736" s="16"/>
      <c r="D736" s="16"/>
      <c r="E736" s="16"/>
      <c r="F736" s="16"/>
      <c r="G736" s="16"/>
      <c r="H736" s="16"/>
    </row>
    <row r="737" ht="15.75" customHeight="1">
      <c r="A737" s="16"/>
      <c r="B737" s="16"/>
      <c r="C737" s="16"/>
      <c r="D737" s="16"/>
      <c r="E737" s="16"/>
      <c r="F737" s="16"/>
      <c r="G737" s="16"/>
      <c r="H737" s="16"/>
    </row>
    <row r="738" ht="15.75" customHeight="1">
      <c r="A738" s="16"/>
      <c r="B738" s="16"/>
      <c r="C738" s="16"/>
      <c r="D738" s="16"/>
      <c r="E738" s="16"/>
      <c r="F738" s="16"/>
      <c r="G738" s="16"/>
      <c r="H738" s="16"/>
    </row>
    <row r="739" ht="15.75" customHeight="1">
      <c r="A739" s="16"/>
      <c r="B739" s="16"/>
      <c r="C739" s="16"/>
      <c r="D739" s="16"/>
      <c r="E739" s="16"/>
      <c r="F739" s="16"/>
      <c r="G739" s="16"/>
      <c r="H739" s="16"/>
    </row>
    <row r="740" ht="15.75" customHeight="1">
      <c r="A740" s="16"/>
      <c r="B740" s="16"/>
      <c r="C740" s="16"/>
      <c r="D740" s="16"/>
      <c r="E740" s="16"/>
      <c r="F740" s="16"/>
      <c r="G740" s="16"/>
      <c r="H740" s="16"/>
    </row>
    <row r="741" ht="15.75" customHeight="1">
      <c r="A741" s="16"/>
      <c r="B741" s="16"/>
      <c r="C741" s="16"/>
      <c r="D741" s="16"/>
      <c r="E741" s="16"/>
      <c r="F741" s="16"/>
      <c r="G741" s="16"/>
      <c r="H741" s="16"/>
    </row>
    <row r="742" ht="15.75" customHeight="1">
      <c r="A742" s="16"/>
      <c r="B742" s="16"/>
      <c r="C742" s="16"/>
      <c r="D742" s="16"/>
      <c r="E742" s="16"/>
      <c r="F742" s="16"/>
      <c r="G742" s="16"/>
      <c r="H742" s="16"/>
    </row>
    <row r="743" ht="15.75" customHeight="1">
      <c r="A743" s="16"/>
      <c r="B743" s="16"/>
      <c r="C743" s="16"/>
      <c r="D743" s="16"/>
      <c r="E743" s="16"/>
      <c r="F743" s="16"/>
      <c r="G743" s="16"/>
      <c r="H743" s="16"/>
    </row>
    <row r="744" ht="15.75" customHeight="1">
      <c r="A744" s="16"/>
      <c r="B744" s="16"/>
      <c r="C744" s="16"/>
      <c r="D744" s="16"/>
      <c r="E744" s="16"/>
      <c r="F744" s="16"/>
      <c r="G744" s="16"/>
      <c r="H744" s="16"/>
    </row>
    <row r="745" ht="15.75" customHeight="1">
      <c r="A745" s="16"/>
      <c r="B745" s="16"/>
      <c r="C745" s="16"/>
      <c r="D745" s="16"/>
      <c r="E745" s="16"/>
      <c r="F745" s="16"/>
      <c r="G745" s="16"/>
      <c r="H745" s="16"/>
    </row>
    <row r="746" ht="15.75" customHeight="1">
      <c r="A746" s="16"/>
      <c r="B746" s="16"/>
      <c r="C746" s="16"/>
      <c r="D746" s="16"/>
      <c r="E746" s="16"/>
      <c r="F746" s="16"/>
      <c r="G746" s="16"/>
      <c r="H746" s="16"/>
    </row>
    <row r="747" ht="15.75" customHeight="1">
      <c r="A747" s="16"/>
      <c r="B747" s="16"/>
      <c r="C747" s="16"/>
      <c r="D747" s="16"/>
      <c r="E747" s="16"/>
      <c r="F747" s="16"/>
      <c r="G747" s="16"/>
      <c r="H747" s="16"/>
    </row>
    <row r="748" ht="15.75" customHeight="1">
      <c r="A748" s="16"/>
      <c r="B748" s="16"/>
      <c r="C748" s="16"/>
      <c r="D748" s="16"/>
      <c r="E748" s="16"/>
      <c r="F748" s="16"/>
      <c r="G748" s="16"/>
      <c r="H748" s="16"/>
    </row>
    <row r="749" ht="15.75" customHeight="1">
      <c r="A749" s="16"/>
      <c r="B749" s="16"/>
      <c r="C749" s="16"/>
      <c r="D749" s="16"/>
      <c r="E749" s="16"/>
      <c r="F749" s="16"/>
      <c r="G749" s="16"/>
      <c r="H749" s="16"/>
    </row>
    <row r="750" ht="15.75" customHeight="1">
      <c r="A750" s="16"/>
      <c r="B750" s="16"/>
      <c r="C750" s="16"/>
      <c r="D750" s="16"/>
      <c r="E750" s="16"/>
      <c r="F750" s="16"/>
      <c r="G750" s="16"/>
      <c r="H750" s="16"/>
    </row>
    <row r="751" ht="15.75" customHeight="1">
      <c r="A751" s="16"/>
      <c r="B751" s="16"/>
      <c r="C751" s="16"/>
      <c r="D751" s="16"/>
      <c r="E751" s="16"/>
      <c r="F751" s="16"/>
      <c r="G751" s="16"/>
      <c r="H751" s="16"/>
    </row>
    <row r="752" ht="15.75" customHeight="1">
      <c r="A752" s="16"/>
      <c r="B752" s="16"/>
      <c r="C752" s="16"/>
      <c r="D752" s="16"/>
      <c r="E752" s="16"/>
      <c r="F752" s="16"/>
      <c r="G752" s="16"/>
      <c r="H752" s="16"/>
    </row>
    <row r="753" ht="15.75" customHeight="1">
      <c r="A753" s="16"/>
      <c r="B753" s="16"/>
      <c r="C753" s="16"/>
      <c r="D753" s="16"/>
      <c r="E753" s="16"/>
      <c r="F753" s="16"/>
      <c r="G753" s="16"/>
      <c r="H753" s="16"/>
    </row>
    <row r="754" ht="15.75" customHeight="1">
      <c r="A754" s="16"/>
      <c r="B754" s="16"/>
      <c r="C754" s="16"/>
      <c r="D754" s="16"/>
      <c r="E754" s="16"/>
      <c r="F754" s="16"/>
      <c r="G754" s="16"/>
      <c r="H754" s="16"/>
    </row>
    <row r="755" ht="15.75" customHeight="1">
      <c r="A755" s="16"/>
      <c r="B755" s="16"/>
      <c r="C755" s="16"/>
      <c r="D755" s="16"/>
      <c r="E755" s="16"/>
      <c r="F755" s="16"/>
      <c r="G755" s="16"/>
      <c r="H755" s="16"/>
    </row>
    <row r="756" ht="15.75" customHeight="1">
      <c r="A756" s="16"/>
      <c r="B756" s="16"/>
      <c r="C756" s="16"/>
      <c r="D756" s="16"/>
      <c r="E756" s="16"/>
      <c r="F756" s="16"/>
      <c r="G756" s="16"/>
      <c r="H756" s="16"/>
    </row>
    <row r="757" ht="15.75" customHeight="1">
      <c r="A757" s="16"/>
      <c r="B757" s="16"/>
      <c r="C757" s="16"/>
      <c r="D757" s="16"/>
      <c r="E757" s="16"/>
      <c r="F757" s="16"/>
      <c r="G757" s="16"/>
      <c r="H757" s="16"/>
    </row>
    <row r="758" ht="15.75" customHeight="1">
      <c r="A758" s="16"/>
      <c r="B758" s="16"/>
      <c r="C758" s="16"/>
      <c r="D758" s="16"/>
      <c r="E758" s="16"/>
      <c r="F758" s="16"/>
      <c r="G758" s="16"/>
      <c r="H758" s="16"/>
    </row>
    <row r="759" ht="15.75" customHeight="1">
      <c r="A759" s="16"/>
      <c r="B759" s="16"/>
      <c r="C759" s="16"/>
      <c r="D759" s="16"/>
      <c r="E759" s="16"/>
      <c r="F759" s="16"/>
      <c r="G759" s="16"/>
      <c r="H759" s="16"/>
    </row>
    <row r="760" ht="15.75" customHeight="1">
      <c r="A760" s="16"/>
      <c r="B760" s="16"/>
      <c r="C760" s="16"/>
      <c r="D760" s="16"/>
      <c r="E760" s="16"/>
      <c r="F760" s="16"/>
      <c r="G760" s="16"/>
      <c r="H760" s="16"/>
    </row>
    <row r="761" ht="15.75" customHeight="1">
      <c r="A761" s="16"/>
      <c r="B761" s="16"/>
      <c r="C761" s="16"/>
      <c r="D761" s="16"/>
      <c r="E761" s="16"/>
      <c r="F761" s="16"/>
      <c r="G761" s="16"/>
      <c r="H761" s="16"/>
    </row>
    <row r="762" ht="15.75" customHeight="1">
      <c r="A762" s="16"/>
      <c r="B762" s="16"/>
      <c r="C762" s="16"/>
      <c r="D762" s="16"/>
      <c r="E762" s="16"/>
      <c r="F762" s="16"/>
      <c r="G762" s="16"/>
      <c r="H762" s="16"/>
    </row>
    <row r="763" ht="15.75" customHeight="1">
      <c r="A763" s="16"/>
      <c r="B763" s="16"/>
      <c r="C763" s="16"/>
      <c r="D763" s="16"/>
      <c r="E763" s="16"/>
      <c r="F763" s="16"/>
      <c r="G763" s="16"/>
      <c r="H763" s="16"/>
    </row>
    <row r="764" ht="15.75" customHeight="1">
      <c r="A764" s="16"/>
      <c r="B764" s="16"/>
      <c r="C764" s="16"/>
      <c r="D764" s="16"/>
      <c r="E764" s="16"/>
      <c r="F764" s="16"/>
      <c r="G764" s="16"/>
      <c r="H764" s="16"/>
    </row>
    <row r="765" ht="15.75" customHeight="1">
      <c r="A765" s="16"/>
      <c r="B765" s="16"/>
      <c r="C765" s="16"/>
      <c r="D765" s="16"/>
      <c r="E765" s="16"/>
      <c r="F765" s="16"/>
      <c r="G765" s="16"/>
      <c r="H765" s="16"/>
    </row>
    <row r="766" ht="15.75" customHeight="1">
      <c r="A766" s="16"/>
      <c r="B766" s="16"/>
      <c r="C766" s="16"/>
      <c r="D766" s="16"/>
      <c r="E766" s="16"/>
      <c r="F766" s="16"/>
      <c r="G766" s="16"/>
      <c r="H766" s="16"/>
    </row>
    <row r="767" ht="15.75" customHeight="1">
      <c r="A767" s="16"/>
      <c r="B767" s="16"/>
      <c r="C767" s="16"/>
      <c r="D767" s="16"/>
      <c r="E767" s="16"/>
      <c r="F767" s="16"/>
      <c r="G767" s="16"/>
      <c r="H767" s="16"/>
    </row>
    <row r="768" ht="15.75" customHeight="1">
      <c r="A768" s="16"/>
      <c r="B768" s="16"/>
      <c r="C768" s="16"/>
      <c r="D768" s="16"/>
      <c r="E768" s="16"/>
      <c r="F768" s="16"/>
      <c r="G768" s="16"/>
      <c r="H768" s="16"/>
    </row>
    <row r="769" ht="15.75" customHeight="1">
      <c r="A769" s="16"/>
      <c r="B769" s="16"/>
      <c r="C769" s="16"/>
      <c r="D769" s="16"/>
      <c r="E769" s="16"/>
      <c r="F769" s="16"/>
      <c r="G769" s="16"/>
      <c r="H769" s="16"/>
    </row>
    <row r="770" ht="15.75" customHeight="1">
      <c r="A770" s="16"/>
      <c r="B770" s="16"/>
      <c r="C770" s="16"/>
      <c r="D770" s="16"/>
      <c r="E770" s="16"/>
      <c r="F770" s="16"/>
      <c r="G770" s="16"/>
      <c r="H770" s="16"/>
    </row>
    <row r="771" ht="15.75" customHeight="1">
      <c r="A771" s="16"/>
      <c r="B771" s="16"/>
      <c r="C771" s="16"/>
      <c r="D771" s="16"/>
      <c r="E771" s="16"/>
      <c r="F771" s="16"/>
      <c r="G771" s="16"/>
      <c r="H771" s="16"/>
    </row>
    <row r="772" ht="15.75" customHeight="1">
      <c r="A772" s="16"/>
      <c r="B772" s="16"/>
      <c r="C772" s="16"/>
      <c r="D772" s="16"/>
      <c r="E772" s="16"/>
      <c r="F772" s="16"/>
      <c r="G772" s="16"/>
      <c r="H772" s="16"/>
    </row>
    <row r="773" ht="15.75" customHeight="1">
      <c r="A773" s="16"/>
      <c r="B773" s="16"/>
      <c r="C773" s="16"/>
      <c r="D773" s="16"/>
      <c r="E773" s="16"/>
      <c r="F773" s="16"/>
      <c r="G773" s="16"/>
      <c r="H773" s="16"/>
    </row>
    <row r="774" ht="15.75" customHeight="1">
      <c r="A774" s="16"/>
      <c r="B774" s="16"/>
      <c r="C774" s="16"/>
      <c r="D774" s="16"/>
      <c r="E774" s="16"/>
      <c r="F774" s="16"/>
      <c r="G774" s="16"/>
      <c r="H774" s="16"/>
    </row>
    <row r="775" ht="15.75" customHeight="1">
      <c r="A775" s="16"/>
      <c r="B775" s="16"/>
      <c r="C775" s="16"/>
      <c r="D775" s="16"/>
      <c r="E775" s="16"/>
      <c r="F775" s="16"/>
      <c r="G775" s="16"/>
      <c r="H775" s="16"/>
    </row>
    <row r="776" ht="15.75" customHeight="1">
      <c r="A776" s="16"/>
      <c r="B776" s="16"/>
      <c r="C776" s="16"/>
      <c r="D776" s="16"/>
      <c r="E776" s="16"/>
      <c r="F776" s="16"/>
      <c r="G776" s="16"/>
      <c r="H776" s="16"/>
    </row>
    <row r="777" ht="15.75" customHeight="1">
      <c r="A777" s="16"/>
      <c r="B777" s="16"/>
      <c r="C777" s="16"/>
      <c r="D777" s="16"/>
      <c r="E777" s="16"/>
      <c r="F777" s="16"/>
      <c r="G777" s="16"/>
      <c r="H777" s="16"/>
    </row>
    <row r="778" ht="15.75" customHeight="1">
      <c r="A778" s="16"/>
      <c r="B778" s="16"/>
      <c r="C778" s="16"/>
      <c r="D778" s="16"/>
      <c r="E778" s="16"/>
      <c r="F778" s="16"/>
      <c r="G778" s="16"/>
      <c r="H778" s="16"/>
    </row>
    <row r="779" ht="15.75" customHeight="1">
      <c r="A779" s="16"/>
      <c r="B779" s="16"/>
      <c r="C779" s="16"/>
      <c r="D779" s="16"/>
      <c r="E779" s="16"/>
      <c r="F779" s="16"/>
      <c r="G779" s="16"/>
      <c r="H779" s="16"/>
    </row>
    <row r="780" ht="15.75" customHeight="1">
      <c r="A780" s="16"/>
      <c r="B780" s="16"/>
      <c r="C780" s="16"/>
      <c r="D780" s="16"/>
      <c r="E780" s="16"/>
      <c r="F780" s="16"/>
      <c r="G780" s="16"/>
      <c r="H780" s="16"/>
    </row>
    <row r="781" ht="15.75" customHeight="1">
      <c r="A781" s="16"/>
      <c r="B781" s="16"/>
      <c r="C781" s="16"/>
      <c r="D781" s="16"/>
      <c r="E781" s="16"/>
      <c r="F781" s="16"/>
      <c r="G781" s="16"/>
      <c r="H781" s="16"/>
    </row>
    <row r="782" ht="15.75" customHeight="1">
      <c r="A782" s="16"/>
      <c r="B782" s="16"/>
      <c r="C782" s="16"/>
      <c r="D782" s="16"/>
      <c r="E782" s="16"/>
      <c r="F782" s="16"/>
      <c r="G782" s="16"/>
      <c r="H782" s="16"/>
    </row>
    <row r="783" ht="15.75" customHeight="1">
      <c r="A783" s="16"/>
      <c r="B783" s="16"/>
      <c r="C783" s="16"/>
      <c r="D783" s="16"/>
      <c r="E783" s="16"/>
      <c r="F783" s="16"/>
      <c r="G783" s="16"/>
      <c r="H783" s="16"/>
    </row>
    <row r="784" ht="15.75" customHeight="1">
      <c r="A784" s="16"/>
      <c r="B784" s="16"/>
      <c r="C784" s="16"/>
      <c r="D784" s="16"/>
      <c r="E784" s="16"/>
      <c r="F784" s="16"/>
      <c r="G784" s="16"/>
      <c r="H784" s="16"/>
    </row>
    <row r="785" ht="15.75" customHeight="1">
      <c r="A785" s="16"/>
      <c r="B785" s="16"/>
      <c r="C785" s="16"/>
      <c r="D785" s="16"/>
      <c r="E785" s="16"/>
      <c r="F785" s="16"/>
      <c r="G785" s="16"/>
      <c r="H785" s="16"/>
    </row>
    <row r="786" ht="15.75" customHeight="1">
      <c r="A786" s="16"/>
      <c r="B786" s="16"/>
      <c r="C786" s="16"/>
      <c r="D786" s="16"/>
      <c r="E786" s="16"/>
      <c r="F786" s="16"/>
      <c r="G786" s="16"/>
      <c r="H786" s="16"/>
    </row>
    <row r="787" ht="15.75" customHeight="1">
      <c r="A787" s="16"/>
      <c r="B787" s="16"/>
      <c r="C787" s="16"/>
      <c r="D787" s="16"/>
      <c r="E787" s="16"/>
      <c r="F787" s="16"/>
      <c r="G787" s="16"/>
      <c r="H787" s="16"/>
    </row>
    <row r="788" ht="15.75" customHeight="1">
      <c r="A788" s="16"/>
      <c r="B788" s="16"/>
      <c r="C788" s="16"/>
      <c r="D788" s="16"/>
      <c r="E788" s="16"/>
      <c r="F788" s="16"/>
      <c r="G788" s="16"/>
      <c r="H788" s="16"/>
    </row>
    <row r="789" ht="15.75" customHeight="1">
      <c r="A789" s="16"/>
      <c r="B789" s="16"/>
      <c r="C789" s="16"/>
      <c r="D789" s="16"/>
      <c r="E789" s="16"/>
      <c r="F789" s="16"/>
      <c r="G789" s="16"/>
      <c r="H789" s="16"/>
    </row>
    <row r="790" ht="15.75" customHeight="1">
      <c r="A790" s="16"/>
      <c r="B790" s="16"/>
      <c r="C790" s="16"/>
      <c r="D790" s="16"/>
      <c r="E790" s="16"/>
      <c r="F790" s="16"/>
      <c r="G790" s="16"/>
      <c r="H790" s="16"/>
    </row>
    <row r="791" ht="15.75" customHeight="1">
      <c r="A791" s="16"/>
      <c r="B791" s="16"/>
      <c r="C791" s="16"/>
      <c r="D791" s="16"/>
      <c r="E791" s="16"/>
      <c r="F791" s="16"/>
      <c r="G791" s="16"/>
      <c r="H791" s="16"/>
    </row>
    <row r="792" ht="15.75" customHeight="1">
      <c r="A792" s="16"/>
      <c r="B792" s="16"/>
      <c r="C792" s="16"/>
      <c r="D792" s="16"/>
      <c r="E792" s="16"/>
      <c r="F792" s="16"/>
      <c r="G792" s="16"/>
      <c r="H792" s="16"/>
    </row>
    <row r="793" ht="15.75" customHeight="1">
      <c r="A793" s="16"/>
      <c r="B793" s="16"/>
      <c r="C793" s="16"/>
      <c r="D793" s="16"/>
      <c r="E793" s="16"/>
      <c r="F793" s="16"/>
      <c r="G793" s="16"/>
      <c r="H793" s="16"/>
    </row>
    <row r="794" ht="15.75" customHeight="1">
      <c r="A794" s="16"/>
      <c r="B794" s="16"/>
      <c r="C794" s="16"/>
      <c r="D794" s="16"/>
      <c r="E794" s="16"/>
      <c r="F794" s="16"/>
      <c r="G794" s="16"/>
      <c r="H794" s="16"/>
    </row>
    <row r="795" ht="15.75" customHeight="1">
      <c r="A795" s="16"/>
      <c r="B795" s="16"/>
      <c r="C795" s="16"/>
      <c r="D795" s="16"/>
      <c r="E795" s="16"/>
      <c r="F795" s="16"/>
      <c r="G795" s="16"/>
      <c r="H795" s="16"/>
    </row>
    <row r="796" ht="15.75" customHeight="1">
      <c r="A796" s="16"/>
      <c r="B796" s="16"/>
      <c r="C796" s="16"/>
      <c r="D796" s="16"/>
      <c r="E796" s="16"/>
      <c r="F796" s="16"/>
      <c r="G796" s="16"/>
      <c r="H796" s="16"/>
    </row>
    <row r="797" ht="15.75" customHeight="1">
      <c r="A797" s="16"/>
      <c r="B797" s="16"/>
      <c r="C797" s="16"/>
      <c r="D797" s="16"/>
      <c r="E797" s="16"/>
      <c r="F797" s="16"/>
      <c r="G797" s="16"/>
      <c r="H797" s="16"/>
    </row>
    <row r="798" ht="15.75" customHeight="1">
      <c r="A798" s="16"/>
      <c r="B798" s="16"/>
      <c r="C798" s="16"/>
      <c r="D798" s="16"/>
      <c r="E798" s="16"/>
      <c r="F798" s="16"/>
      <c r="G798" s="16"/>
      <c r="H798" s="16"/>
    </row>
    <row r="799" ht="15.75" customHeight="1">
      <c r="A799" s="16"/>
      <c r="B799" s="16"/>
      <c r="C799" s="16"/>
      <c r="D799" s="16"/>
      <c r="E799" s="16"/>
      <c r="F799" s="16"/>
      <c r="G799" s="16"/>
      <c r="H799" s="16"/>
    </row>
    <row r="800" ht="15.75" customHeight="1">
      <c r="A800" s="16"/>
      <c r="B800" s="16"/>
      <c r="C800" s="16"/>
      <c r="D800" s="16"/>
      <c r="E800" s="16"/>
      <c r="F800" s="16"/>
      <c r="G800" s="16"/>
      <c r="H800" s="16"/>
    </row>
    <row r="801" ht="15.75" customHeight="1">
      <c r="A801" s="16"/>
      <c r="B801" s="16"/>
      <c r="C801" s="16"/>
      <c r="D801" s="16"/>
      <c r="E801" s="16"/>
      <c r="F801" s="16"/>
      <c r="G801" s="16"/>
      <c r="H801" s="16"/>
    </row>
    <row r="802" ht="15.75" customHeight="1">
      <c r="A802" s="16"/>
      <c r="B802" s="16"/>
      <c r="C802" s="16"/>
      <c r="D802" s="16"/>
      <c r="E802" s="16"/>
      <c r="F802" s="16"/>
      <c r="G802" s="16"/>
      <c r="H802" s="16"/>
    </row>
    <row r="803" ht="15.75" customHeight="1">
      <c r="A803" s="16"/>
      <c r="B803" s="16"/>
      <c r="C803" s="16"/>
      <c r="D803" s="16"/>
      <c r="E803" s="16"/>
      <c r="F803" s="16"/>
      <c r="G803" s="16"/>
      <c r="H803" s="16"/>
    </row>
    <row r="804" ht="15.75" customHeight="1">
      <c r="A804" s="16"/>
      <c r="B804" s="16"/>
      <c r="C804" s="16"/>
      <c r="D804" s="16"/>
      <c r="E804" s="16"/>
      <c r="F804" s="16"/>
      <c r="G804" s="16"/>
      <c r="H804" s="16"/>
    </row>
    <row r="805" ht="15.75" customHeight="1">
      <c r="A805" s="16"/>
      <c r="B805" s="16"/>
      <c r="C805" s="16"/>
      <c r="D805" s="16"/>
      <c r="E805" s="16"/>
      <c r="F805" s="16"/>
      <c r="G805" s="16"/>
      <c r="H805" s="16"/>
    </row>
    <row r="806" ht="15.75" customHeight="1">
      <c r="A806" s="16"/>
      <c r="B806" s="16"/>
      <c r="C806" s="16"/>
      <c r="D806" s="16"/>
      <c r="E806" s="16"/>
      <c r="F806" s="16"/>
      <c r="G806" s="16"/>
      <c r="H806" s="16"/>
    </row>
    <row r="807" ht="15.75" customHeight="1">
      <c r="A807" s="16"/>
      <c r="B807" s="16"/>
      <c r="C807" s="16"/>
      <c r="D807" s="16"/>
      <c r="E807" s="16"/>
      <c r="F807" s="16"/>
      <c r="G807" s="16"/>
      <c r="H807" s="16"/>
    </row>
    <row r="808" ht="15.75" customHeight="1">
      <c r="A808" s="16"/>
      <c r="B808" s="16"/>
      <c r="C808" s="16"/>
      <c r="D808" s="16"/>
      <c r="E808" s="16"/>
      <c r="F808" s="16"/>
      <c r="G808" s="16"/>
      <c r="H808" s="16"/>
    </row>
    <row r="809" ht="15.75" customHeight="1">
      <c r="A809" s="16"/>
      <c r="B809" s="16"/>
      <c r="C809" s="16"/>
      <c r="D809" s="16"/>
      <c r="E809" s="16"/>
      <c r="F809" s="16"/>
      <c r="G809" s="16"/>
      <c r="H809" s="16"/>
    </row>
    <row r="810" ht="15.75" customHeight="1">
      <c r="A810" s="16"/>
      <c r="B810" s="16"/>
      <c r="C810" s="16"/>
      <c r="D810" s="16"/>
      <c r="E810" s="16"/>
      <c r="F810" s="16"/>
      <c r="G810" s="16"/>
      <c r="H810" s="16"/>
    </row>
    <row r="811" ht="15.75" customHeight="1">
      <c r="A811" s="16"/>
      <c r="B811" s="16"/>
      <c r="C811" s="16"/>
      <c r="D811" s="16"/>
      <c r="E811" s="16"/>
      <c r="F811" s="16"/>
      <c r="G811" s="16"/>
      <c r="H811" s="16"/>
    </row>
    <row r="812" ht="15.75" customHeight="1">
      <c r="A812" s="16"/>
      <c r="B812" s="16"/>
      <c r="C812" s="16"/>
      <c r="D812" s="16"/>
      <c r="E812" s="16"/>
      <c r="F812" s="16"/>
      <c r="G812" s="16"/>
      <c r="H812" s="16"/>
    </row>
    <row r="813" ht="15.75" customHeight="1">
      <c r="A813" s="16"/>
      <c r="B813" s="16"/>
      <c r="C813" s="16"/>
      <c r="D813" s="16"/>
      <c r="E813" s="16"/>
      <c r="F813" s="16"/>
      <c r="G813" s="16"/>
      <c r="H813" s="16"/>
    </row>
    <row r="814" ht="15.75" customHeight="1">
      <c r="A814" s="16"/>
      <c r="B814" s="16"/>
      <c r="C814" s="16"/>
      <c r="D814" s="16"/>
      <c r="E814" s="16"/>
      <c r="F814" s="16"/>
      <c r="G814" s="16"/>
      <c r="H814" s="16"/>
    </row>
    <row r="815" ht="15.75" customHeight="1">
      <c r="A815" s="16"/>
      <c r="B815" s="16"/>
      <c r="C815" s="16"/>
      <c r="D815" s="16"/>
      <c r="E815" s="16"/>
      <c r="F815" s="16"/>
      <c r="G815" s="16"/>
      <c r="H815" s="16"/>
    </row>
    <row r="816" ht="15.75" customHeight="1">
      <c r="A816" s="16"/>
      <c r="B816" s="16"/>
      <c r="C816" s="16"/>
      <c r="D816" s="16"/>
      <c r="E816" s="16"/>
      <c r="F816" s="16"/>
      <c r="G816" s="16"/>
      <c r="H816" s="16"/>
    </row>
    <row r="817" ht="15.75" customHeight="1">
      <c r="A817" s="16"/>
      <c r="B817" s="16"/>
      <c r="C817" s="16"/>
      <c r="D817" s="16"/>
      <c r="E817" s="16"/>
      <c r="F817" s="16"/>
      <c r="G817" s="16"/>
      <c r="H817" s="16"/>
    </row>
    <row r="818" ht="15.75" customHeight="1">
      <c r="A818" s="16"/>
      <c r="B818" s="16"/>
      <c r="C818" s="16"/>
      <c r="D818" s="16"/>
      <c r="E818" s="16"/>
      <c r="F818" s="16"/>
      <c r="G818" s="16"/>
      <c r="H818" s="16"/>
    </row>
    <row r="819" ht="15.75" customHeight="1">
      <c r="A819" s="16"/>
      <c r="B819" s="16"/>
      <c r="C819" s="16"/>
      <c r="D819" s="16"/>
      <c r="E819" s="16"/>
      <c r="F819" s="16"/>
      <c r="G819" s="16"/>
      <c r="H819" s="16"/>
    </row>
    <row r="820" ht="15.75" customHeight="1">
      <c r="A820" s="16"/>
      <c r="B820" s="16"/>
      <c r="C820" s="16"/>
      <c r="D820" s="16"/>
      <c r="E820" s="16"/>
      <c r="F820" s="16"/>
      <c r="G820" s="16"/>
      <c r="H820" s="16"/>
    </row>
    <row r="821" ht="15.75" customHeight="1">
      <c r="A821" s="16"/>
      <c r="B821" s="16"/>
      <c r="C821" s="16"/>
      <c r="D821" s="16"/>
      <c r="E821" s="16"/>
      <c r="F821" s="16"/>
      <c r="G821" s="16"/>
      <c r="H821" s="16"/>
    </row>
    <row r="822" ht="15.75" customHeight="1">
      <c r="A822" s="16"/>
      <c r="B822" s="16"/>
      <c r="C822" s="16"/>
      <c r="D822" s="16"/>
      <c r="E822" s="16"/>
      <c r="F822" s="16"/>
      <c r="G822" s="16"/>
      <c r="H822" s="16"/>
    </row>
    <row r="823" ht="15.75" customHeight="1">
      <c r="A823" s="16"/>
      <c r="B823" s="16"/>
      <c r="C823" s="16"/>
      <c r="D823" s="16"/>
      <c r="E823" s="16"/>
      <c r="F823" s="16"/>
      <c r="G823" s="16"/>
      <c r="H823" s="16"/>
    </row>
    <row r="824" ht="15.75" customHeight="1">
      <c r="A824" s="16"/>
      <c r="B824" s="16"/>
      <c r="C824" s="16"/>
      <c r="D824" s="16"/>
      <c r="E824" s="16"/>
      <c r="F824" s="16"/>
      <c r="G824" s="16"/>
      <c r="H824" s="16"/>
    </row>
    <row r="825" ht="15.75" customHeight="1">
      <c r="A825" s="16"/>
      <c r="B825" s="16"/>
      <c r="C825" s="16"/>
      <c r="D825" s="16"/>
      <c r="E825" s="16"/>
      <c r="F825" s="16"/>
      <c r="G825" s="16"/>
      <c r="H825" s="16"/>
    </row>
    <row r="826" ht="15.75" customHeight="1">
      <c r="A826" s="16"/>
      <c r="B826" s="16"/>
      <c r="C826" s="16"/>
      <c r="D826" s="16"/>
      <c r="E826" s="16"/>
      <c r="F826" s="16"/>
      <c r="G826" s="16"/>
      <c r="H826" s="16"/>
    </row>
    <row r="827" ht="15.75" customHeight="1">
      <c r="A827" s="16"/>
      <c r="B827" s="16"/>
      <c r="C827" s="16"/>
      <c r="D827" s="16"/>
      <c r="E827" s="16"/>
      <c r="F827" s="16"/>
      <c r="G827" s="16"/>
      <c r="H827" s="16"/>
    </row>
    <row r="828" ht="15.75" customHeight="1">
      <c r="A828" s="16"/>
      <c r="B828" s="16"/>
      <c r="C828" s="16"/>
      <c r="D828" s="16"/>
      <c r="E828" s="16"/>
      <c r="F828" s="16"/>
      <c r="G828" s="16"/>
      <c r="H828" s="16"/>
    </row>
    <row r="829" ht="15.75" customHeight="1">
      <c r="A829" s="16"/>
      <c r="B829" s="16"/>
      <c r="C829" s="16"/>
      <c r="D829" s="16"/>
      <c r="E829" s="16"/>
      <c r="F829" s="16"/>
      <c r="G829" s="16"/>
      <c r="H829" s="16"/>
    </row>
    <row r="830" ht="15.75" customHeight="1">
      <c r="A830" s="16"/>
      <c r="B830" s="16"/>
      <c r="C830" s="16"/>
      <c r="D830" s="16"/>
      <c r="E830" s="16"/>
      <c r="F830" s="16"/>
      <c r="G830" s="16"/>
      <c r="H830" s="16"/>
    </row>
    <row r="831" ht="15.75" customHeight="1">
      <c r="A831" s="16"/>
      <c r="B831" s="16"/>
      <c r="C831" s="16"/>
      <c r="D831" s="16"/>
      <c r="E831" s="16"/>
      <c r="F831" s="16"/>
      <c r="G831" s="16"/>
      <c r="H831" s="16"/>
    </row>
    <row r="832" ht="15.75" customHeight="1">
      <c r="A832" s="16"/>
      <c r="B832" s="16"/>
      <c r="C832" s="16"/>
      <c r="D832" s="16"/>
      <c r="E832" s="16"/>
      <c r="F832" s="16"/>
      <c r="G832" s="16"/>
      <c r="H832" s="16"/>
    </row>
    <row r="833" ht="15.75" customHeight="1">
      <c r="A833" s="16"/>
      <c r="B833" s="16"/>
      <c r="C833" s="16"/>
      <c r="D833" s="16"/>
      <c r="E833" s="16"/>
      <c r="F833" s="16"/>
      <c r="G833" s="16"/>
      <c r="H833" s="16"/>
    </row>
    <row r="834" ht="15.75" customHeight="1">
      <c r="A834" s="16"/>
      <c r="B834" s="16"/>
      <c r="C834" s="16"/>
      <c r="D834" s="16"/>
      <c r="E834" s="16"/>
      <c r="F834" s="16"/>
      <c r="G834" s="16"/>
      <c r="H834" s="16"/>
    </row>
    <row r="835" ht="15.75" customHeight="1">
      <c r="A835" s="16"/>
      <c r="B835" s="16"/>
      <c r="C835" s="16"/>
      <c r="D835" s="16"/>
      <c r="E835" s="16"/>
      <c r="F835" s="16"/>
      <c r="G835" s="16"/>
      <c r="H835" s="16"/>
    </row>
    <row r="836" ht="15.75" customHeight="1">
      <c r="A836" s="16"/>
      <c r="B836" s="16"/>
      <c r="C836" s="16"/>
      <c r="D836" s="16"/>
      <c r="E836" s="16"/>
      <c r="F836" s="16"/>
      <c r="G836" s="16"/>
      <c r="H836" s="16"/>
    </row>
    <row r="837" ht="15.75" customHeight="1">
      <c r="A837" s="16"/>
      <c r="B837" s="16"/>
      <c r="C837" s="16"/>
      <c r="D837" s="16"/>
      <c r="E837" s="16"/>
      <c r="F837" s="16"/>
      <c r="G837" s="16"/>
      <c r="H837" s="16"/>
    </row>
    <row r="838" ht="15.75" customHeight="1">
      <c r="A838" s="16"/>
      <c r="B838" s="16"/>
      <c r="C838" s="16"/>
      <c r="D838" s="16"/>
      <c r="E838" s="16"/>
      <c r="F838" s="16"/>
      <c r="G838" s="16"/>
      <c r="H838" s="16"/>
    </row>
    <row r="839" ht="15.75" customHeight="1">
      <c r="A839" s="16"/>
      <c r="B839" s="16"/>
      <c r="C839" s="16"/>
      <c r="D839" s="16"/>
      <c r="E839" s="16"/>
      <c r="F839" s="16"/>
      <c r="G839" s="16"/>
      <c r="H839" s="16"/>
    </row>
    <row r="840" ht="15.75" customHeight="1">
      <c r="A840" s="16"/>
      <c r="B840" s="16"/>
      <c r="C840" s="16"/>
      <c r="D840" s="16"/>
      <c r="E840" s="16"/>
      <c r="F840" s="16"/>
      <c r="G840" s="16"/>
      <c r="H840" s="16"/>
    </row>
    <row r="841" ht="15.75" customHeight="1">
      <c r="A841" s="16"/>
      <c r="B841" s="16"/>
      <c r="C841" s="16"/>
      <c r="D841" s="16"/>
      <c r="E841" s="16"/>
      <c r="F841" s="16"/>
      <c r="G841" s="16"/>
      <c r="H841" s="16"/>
    </row>
    <row r="842" ht="15.75" customHeight="1">
      <c r="A842" s="16"/>
      <c r="B842" s="16"/>
      <c r="C842" s="16"/>
      <c r="D842" s="16"/>
      <c r="E842" s="16"/>
      <c r="F842" s="16"/>
      <c r="G842" s="16"/>
      <c r="H842" s="16"/>
    </row>
    <row r="843" ht="15.75" customHeight="1">
      <c r="A843" s="16"/>
      <c r="B843" s="16"/>
      <c r="C843" s="16"/>
      <c r="D843" s="16"/>
      <c r="E843" s="16"/>
      <c r="F843" s="16"/>
      <c r="G843" s="16"/>
      <c r="H843" s="16"/>
    </row>
    <row r="844" ht="15.75" customHeight="1">
      <c r="A844" s="16"/>
      <c r="B844" s="16"/>
      <c r="C844" s="16"/>
      <c r="D844" s="16"/>
      <c r="E844" s="16"/>
      <c r="F844" s="16"/>
      <c r="G844" s="16"/>
      <c r="H844" s="16"/>
    </row>
    <row r="845" ht="15.75" customHeight="1">
      <c r="A845" s="16"/>
      <c r="B845" s="16"/>
      <c r="C845" s="16"/>
      <c r="D845" s="16"/>
      <c r="E845" s="16"/>
      <c r="F845" s="16"/>
      <c r="G845" s="16"/>
      <c r="H845" s="16"/>
    </row>
    <row r="846" ht="15.75" customHeight="1">
      <c r="A846" s="16"/>
      <c r="B846" s="16"/>
      <c r="C846" s="16"/>
      <c r="D846" s="16"/>
      <c r="E846" s="16"/>
      <c r="F846" s="16"/>
      <c r="G846" s="16"/>
      <c r="H846" s="16"/>
    </row>
    <row r="847" ht="15.75" customHeight="1">
      <c r="A847" s="16"/>
      <c r="B847" s="16"/>
      <c r="C847" s="16"/>
      <c r="D847" s="16"/>
      <c r="E847" s="16"/>
      <c r="F847" s="16"/>
      <c r="G847" s="16"/>
      <c r="H847" s="16"/>
    </row>
    <row r="848" ht="15.75" customHeight="1">
      <c r="A848" s="16"/>
      <c r="B848" s="16"/>
      <c r="C848" s="16"/>
      <c r="D848" s="16"/>
      <c r="E848" s="16"/>
      <c r="F848" s="16"/>
      <c r="G848" s="16"/>
      <c r="H848" s="16"/>
    </row>
    <row r="849" ht="15.75" customHeight="1">
      <c r="A849" s="16"/>
      <c r="B849" s="16"/>
      <c r="C849" s="16"/>
      <c r="D849" s="16"/>
      <c r="E849" s="16"/>
      <c r="F849" s="16"/>
      <c r="G849" s="16"/>
      <c r="H849" s="16"/>
    </row>
    <row r="850" ht="15.75" customHeight="1">
      <c r="A850" s="16"/>
      <c r="B850" s="16"/>
      <c r="C850" s="16"/>
      <c r="D850" s="16"/>
      <c r="E850" s="16"/>
      <c r="F850" s="16"/>
      <c r="G850" s="16"/>
      <c r="H850" s="16"/>
    </row>
    <row r="851" ht="15.75" customHeight="1">
      <c r="A851" s="16"/>
      <c r="B851" s="16"/>
      <c r="C851" s="16"/>
      <c r="D851" s="16"/>
      <c r="E851" s="16"/>
      <c r="F851" s="16"/>
      <c r="G851" s="16"/>
      <c r="H851" s="16"/>
    </row>
    <row r="852" ht="15.75" customHeight="1">
      <c r="A852" s="16"/>
      <c r="B852" s="16"/>
      <c r="C852" s="16"/>
      <c r="D852" s="16"/>
      <c r="E852" s="16"/>
      <c r="F852" s="16"/>
      <c r="G852" s="16"/>
      <c r="H852" s="16"/>
    </row>
    <row r="853" ht="15.75" customHeight="1">
      <c r="A853" s="16"/>
      <c r="B853" s="16"/>
      <c r="C853" s="16"/>
      <c r="D853" s="16"/>
      <c r="E853" s="16"/>
      <c r="F853" s="16"/>
      <c r="G853" s="16"/>
      <c r="H853" s="16"/>
    </row>
    <row r="854" ht="15.75" customHeight="1">
      <c r="A854" s="16"/>
      <c r="B854" s="16"/>
      <c r="C854" s="16"/>
      <c r="D854" s="16"/>
      <c r="E854" s="16"/>
      <c r="F854" s="16"/>
      <c r="G854" s="16"/>
      <c r="H854" s="16"/>
    </row>
    <row r="855" ht="15.75" customHeight="1">
      <c r="A855" s="16"/>
      <c r="B855" s="16"/>
      <c r="C855" s="16"/>
      <c r="D855" s="16"/>
      <c r="E855" s="16"/>
      <c r="F855" s="16"/>
      <c r="G855" s="16"/>
      <c r="H855" s="16"/>
    </row>
    <row r="856" ht="15.75" customHeight="1">
      <c r="A856" s="16"/>
      <c r="B856" s="16"/>
      <c r="C856" s="16"/>
      <c r="D856" s="16"/>
      <c r="E856" s="16"/>
      <c r="F856" s="16"/>
      <c r="G856" s="16"/>
      <c r="H856" s="16"/>
    </row>
    <row r="857" ht="15.75" customHeight="1">
      <c r="A857" s="16"/>
      <c r="B857" s="16"/>
      <c r="C857" s="16"/>
      <c r="D857" s="16"/>
      <c r="E857" s="16"/>
      <c r="F857" s="16"/>
      <c r="G857" s="16"/>
      <c r="H857" s="16"/>
    </row>
    <row r="858" ht="15.75" customHeight="1">
      <c r="A858" s="16"/>
      <c r="B858" s="16"/>
      <c r="C858" s="16"/>
      <c r="D858" s="16"/>
      <c r="E858" s="16"/>
      <c r="F858" s="16"/>
      <c r="G858" s="16"/>
      <c r="H858" s="16"/>
    </row>
    <row r="859" ht="15.75" customHeight="1">
      <c r="A859" s="16"/>
      <c r="B859" s="16"/>
      <c r="C859" s="16"/>
      <c r="D859" s="16"/>
      <c r="E859" s="16"/>
      <c r="F859" s="16"/>
      <c r="G859" s="16"/>
      <c r="H859" s="16"/>
    </row>
    <row r="860" ht="15.75" customHeight="1">
      <c r="A860" s="16"/>
      <c r="B860" s="16"/>
      <c r="C860" s="16"/>
      <c r="D860" s="16"/>
      <c r="E860" s="16"/>
      <c r="F860" s="16"/>
      <c r="G860" s="16"/>
      <c r="H860" s="16"/>
    </row>
    <row r="861" ht="15.75" customHeight="1">
      <c r="A861" s="16"/>
      <c r="B861" s="16"/>
      <c r="C861" s="16"/>
      <c r="D861" s="16"/>
      <c r="E861" s="16"/>
      <c r="F861" s="16"/>
      <c r="G861" s="16"/>
      <c r="H861" s="16"/>
    </row>
    <row r="862" ht="15.75" customHeight="1">
      <c r="A862" s="16"/>
      <c r="B862" s="16"/>
      <c r="C862" s="16"/>
      <c r="D862" s="16"/>
      <c r="E862" s="16"/>
      <c r="F862" s="16"/>
      <c r="G862" s="16"/>
      <c r="H862" s="16"/>
    </row>
    <row r="863" ht="15.75" customHeight="1">
      <c r="A863" s="16"/>
      <c r="B863" s="16"/>
      <c r="C863" s="16"/>
      <c r="D863" s="16"/>
      <c r="E863" s="16"/>
      <c r="F863" s="16"/>
      <c r="G863" s="16"/>
      <c r="H863" s="16"/>
    </row>
    <row r="864" ht="15.75" customHeight="1">
      <c r="A864" s="16"/>
      <c r="B864" s="16"/>
      <c r="C864" s="16"/>
      <c r="D864" s="16"/>
      <c r="E864" s="16"/>
      <c r="F864" s="16"/>
      <c r="G864" s="16"/>
      <c r="H864" s="16"/>
    </row>
    <row r="865" ht="15.75" customHeight="1">
      <c r="A865" s="16"/>
      <c r="B865" s="16"/>
      <c r="C865" s="16"/>
      <c r="D865" s="16"/>
      <c r="E865" s="16"/>
      <c r="F865" s="16"/>
      <c r="G865" s="16"/>
      <c r="H865" s="16"/>
    </row>
    <row r="866" ht="15.75" customHeight="1">
      <c r="A866" s="16"/>
      <c r="B866" s="16"/>
      <c r="C866" s="16"/>
      <c r="D866" s="16"/>
      <c r="E866" s="16"/>
      <c r="F866" s="16"/>
      <c r="G866" s="16"/>
      <c r="H866" s="16"/>
    </row>
    <row r="867" ht="15.75" customHeight="1">
      <c r="A867" s="16"/>
      <c r="B867" s="16"/>
      <c r="C867" s="16"/>
      <c r="D867" s="16"/>
      <c r="E867" s="16"/>
      <c r="F867" s="16"/>
      <c r="G867" s="16"/>
      <c r="H867" s="16"/>
    </row>
    <row r="868" ht="15.75" customHeight="1">
      <c r="A868" s="16"/>
      <c r="B868" s="16"/>
      <c r="C868" s="16"/>
      <c r="D868" s="16"/>
      <c r="E868" s="16"/>
      <c r="F868" s="16"/>
      <c r="G868" s="16"/>
      <c r="H868" s="16"/>
    </row>
    <row r="869" ht="15.75" customHeight="1">
      <c r="A869" s="16"/>
      <c r="B869" s="16"/>
      <c r="C869" s="16"/>
      <c r="D869" s="16"/>
      <c r="E869" s="16"/>
      <c r="F869" s="16"/>
      <c r="G869" s="16"/>
      <c r="H869" s="16"/>
    </row>
    <row r="870" ht="15.75" customHeight="1">
      <c r="A870" s="16"/>
      <c r="B870" s="16"/>
      <c r="C870" s="16"/>
      <c r="D870" s="16"/>
      <c r="E870" s="16"/>
      <c r="F870" s="16"/>
      <c r="G870" s="16"/>
      <c r="H870" s="16"/>
    </row>
    <row r="871" ht="15.75" customHeight="1">
      <c r="A871" s="16"/>
      <c r="B871" s="16"/>
      <c r="C871" s="16"/>
      <c r="D871" s="16"/>
      <c r="E871" s="16"/>
      <c r="F871" s="16"/>
      <c r="G871" s="16"/>
      <c r="H871" s="16"/>
    </row>
    <row r="872" ht="15.75" customHeight="1">
      <c r="A872" s="16"/>
      <c r="B872" s="16"/>
      <c r="C872" s="16"/>
      <c r="D872" s="16"/>
      <c r="E872" s="16"/>
      <c r="F872" s="16"/>
      <c r="G872" s="16"/>
      <c r="H872" s="16"/>
    </row>
    <row r="873" ht="15.75" customHeight="1">
      <c r="A873" s="16"/>
      <c r="B873" s="16"/>
      <c r="C873" s="16"/>
      <c r="D873" s="16"/>
      <c r="E873" s="16"/>
      <c r="F873" s="16"/>
      <c r="G873" s="16"/>
      <c r="H873" s="16"/>
    </row>
    <row r="874" ht="15.75" customHeight="1">
      <c r="A874" s="16"/>
      <c r="B874" s="16"/>
      <c r="C874" s="16"/>
      <c r="D874" s="16"/>
      <c r="E874" s="16"/>
      <c r="F874" s="16"/>
      <c r="G874" s="16"/>
      <c r="H874" s="16"/>
    </row>
    <row r="875" ht="15.75" customHeight="1">
      <c r="A875" s="16"/>
      <c r="B875" s="16"/>
      <c r="C875" s="16"/>
      <c r="D875" s="16"/>
      <c r="E875" s="16"/>
      <c r="F875" s="16"/>
      <c r="G875" s="16"/>
      <c r="H875" s="16"/>
    </row>
    <row r="876" ht="15.75" customHeight="1">
      <c r="A876" s="16"/>
      <c r="B876" s="16"/>
      <c r="C876" s="16"/>
      <c r="D876" s="16"/>
      <c r="E876" s="16"/>
      <c r="F876" s="16"/>
      <c r="G876" s="16"/>
      <c r="H876" s="16"/>
    </row>
    <row r="877" ht="15.75" customHeight="1">
      <c r="A877" s="16"/>
      <c r="B877" s="16"/>
      <c r="C877" s="16"/>
      <c r="D877" s="16"/>
      <c r="E877" s="16"/>
      <c r="F877" s="16"/>
      <c r="G877" s="16"/>
      <c r="H877" s="16"/>
    </row>
    <row r="878" ht="15.75" customHeight="1">
      <c r="A878" s="16"/>
      <c r="B878" s="16"/>
      <c r="C878" s="16"/>
      <c r="D878" s="16"/>
      <c r="E878" s="16"/>
      <c r="F878" s="16"/>
      <c r="G878" s="16"/>
      <c r="H878" s="16"/>
    </row>
    <row r="879" ht="15.75" customHeight="1">
      <c r="A879" s="16"/>
      <c r="B879" s="16"/>
      <c r="C879" s="16"/>
      <c r="D879" s="16"/>
      <c r="E879" s="16"/>
      <c r="F879" s="16"/>
      <c r="G879" s="16"/>
      <c r="H879" s="16"/>
    </row>
    <row r="880" ht="15.75" customHeight="1">
      <c r="A880" s="16"/>
      <c r="B880" s="16"/>
      <c r="C880" s="16"/>
      <c r="D880" s="16"/>
      <c r="E880" s="16"/>
      <c r="F880" s="16"/>
      <c r="G880" s="16"/>
      <c r="H880" s="16"/>
    </row>
    <row r="881" ht="15.75" customHeight="1">
      <c r="A881" s="16"/>
      <c r="B881" s="16"/>
      <c r="C881" s="16"/>
      <c r="D881" s="16"/>
      <c r="E881" s="16"/>
      <c r="F881" s="16"/>
      <c r="G881" s="16"/>
      <c r="H881" s="16"/>
    </row>
    <row r="882" ht="15.75" customHeight="1">
      <c r="A882" s="16"/>
      <c r="B882" s="16"/>
      <c r="C882" s="16"/>
      <c r="D882" s="16"/>
      <c r="E882" s="16"/>
      <c r="F882" s="16"/>
      <c r="G882" s="16"/>
      <c r="H882" s="16"/>
    </row>
    <row r="883" ht="15.75" customHeight="1">
      <c r="A883" s="16"/>
      <c r="B883" s="16"/>
      <c r="C883" s="16"/>
      <c r="D883" s="16"/>
      <c r="E883" s="16"/>
      <c r="F883" s="16"/>
      <c r="G883" s="16"/>
      <c r="H883" s="16"/>
    </row>
    <row r="884" ht="15.75" customHeight="1">
      <c r="A884" s="16"/>
      <c r="B884" s="16"/>
      <c r="C884" s="16"/>
      <c r="D884" s="16"/>
      <c r="E884" s="16"/>
      <c r="F884" s="16"/>
      <c r="G884" s="16"/>
      <c r="H884" s="16"/>
    </row>
    <row r="885" ht="15.75" customHeight="1">
      <c r="A885" s="16"/>
      <c r="B885" s="16"/>
      <c r="C885" s="16"/>
      <c r="D885" s="16"/>
      <c r="E885" s="16"/>
      <c r="F885" s="16"/>
      <c r="G885" s="16"/>
      <c r="H885" s="16"/>
    </row>
    <row r="886" ht="15.75" customHeight="1">
      <c r="A886" s="16"/>
      <c r="B886" s="16"/>
      <c r="C886" s="16"/>
      <c r="D886" s="16"/>
      <c r="E886" s="16"/>
      <c r="F886" s="16"/>
      <c r="G886" s="16"/>
      <c r="H886" s="16"/>
    </row>
    <row r="887" ht="15.75" customHeight="1">
      <c r="A887" s="16"/>
      <c r="B887" s="16"/>
      <c r="C887" s="16"/>
      <c r="D887" s="16"/>
      <c r="E887" s="16"/>
      <c r="F887" s="16"/>
      <c r="G887" s="16"/>
      <c r="H887" s="16"/>
    </row>
    <row r="888" ht="15.75" customHeight="1">
      <c r="A888" s="16"/>
      <c r="B888" s="16"/>
      <c r="C888" s="16"/>
      <c r="D888" s="16"/>
      <c r="E888" s="16"/>
      <c r="F888" s="16"/>
      <c r="G888" s="16"/>
      <c r="H888" s="16"/>
    </row>
    <row r="889" ht="15.75" customHeight="1">
      <c r="A889" s="16"/>
      <c r="B889" s="16"/>
      <c r="C889" s="16"/>
      <c r="D889" s="16"/>
      <c r="E889" s="16"/>
      <c r="F889" s="16"/>
      <c r="G889" s="16"/>
      <c r="H889" s="16"/>
    </row>
    <row r="890" ht="15.75" customHeight="1">
      <c r="A890" s="16"/>
      <c r="B890" s="16"/>
      <c r="C890" s="16"/>
      <c r="D890" s="16"/>
      <c r="E890" s="16"/>
      <c r="F890" s="16"/>
      <c r="G890" s="16"/>
      <c r="H890" s="16"/>
    </row>
    <row r="891" ht="15.75" customHeight="1">
      <c r="A891" s="16"/>
      <c r="B891" s="16"/>
      <c r="C891" s="16"/>
      <c r="D891" s="16"/>
      <c r="E891" s="16"/>
      <c r="F891" s="16"/>
      <c r="G891" s="16"/>
      <c r="H891" s="16"/>
    </row>
    <row r="892" ht="15.75" customHeight="1">
      <c r="A892" s="16"/>
      <c r="B892" s="16"/>
      <c r="C892" s="16"/>
      <c r="D892" s="16"/>
      <c r="E892" s="16"/>
      <c r="F892" s="16"/>
      <c r="G892" s="16"/>
      <c r="H892" s="16"/>
    </row>
    <row r="893" ht="15.75" customHeight="1">
      <c r="A893" s="16"/>
      <c r="B893" s="16"/>
      <c r="C893" s="16"/>
      <c r="D893" s="16"/>
      <c r="E893" s="16"/>
      <c r="F893" s="16"/>
      <c r="G893" s="16"/>
      <c r="H893" s="16"/>
    </row>
    <row r="894" ht="15.75" customHeight="1">
      <c r="A894" s="16"/>
      <c r="B894" s="16"/>
      <c r="C894" s="16"/>
      <c r="D894" s="16"/>
      <c r="E894" s="16"/>
      <c r="F894" s="16"/>
      <c r="G894" s="16"/>
      <c r="H894" s="16"/>
    </row>
    <row r="895" ht="15.75" customHeight="1">
      <c r="A895" s="16"/>
      <c r="B895" s="16"/>
      <c r="C895" s="16"/>
      <c r="D895" s="16"/>
      <c r="E895" s="16"/>
      <c r="F895" s="16"/>
      <c r="G895" s="16"/>
      <c r="H895" s="16"/>
    </row>
    <row r="896" ht="15.75" customHeight="1">
      <c r="A896" s="16"/>
      <c r="B896" s="16"/>
      <c r="C896" s="16"/>
      <c r="D896" s="16"/>
      <c r="E896" s="16"/>
      <c r="F896" s="16"/>
      <c r="G896" s="16"/>
      <c r="H896" s="16"/>
    </row>
    <row r="897" ht="15.75" customHeight="1">
      <c r="A897" s="16"/>
      <c r="B897" s="16"/>
      <c r="C897" s="16"/>
      <c r="D897" s="16"/>
      <c r="E897" s="16"/>
      <c r="F897" s="16"/>
      <c r="G897" s="16"/>
      <c r="H897" s="16"/>
    </row>
    <row r="898" ht="15.75" customHeight="1">
      <c r="A898" s="16"/>
      <c r="B898" s="16"/>
      <c r="C898" s="16"/>
      <c r="D898" s="16"/>
      <c r="E898" s="16"/>
      <c r="F898" s="16"/>
      <c r="G898" s="16"/>
      <c r="H898" s="16"/>
    </row>
    <row r="899" ht="15.75" customHeight="1">
      <c r="A899" s="16"/>
      <c r="B899" s="16"/>
      <c r="C899" s="16"/>
      <c r="D899" s="16"/>
      <c r="E899" s="16"/>
      <c r="F899" s="16"/>
      <c r="G899" s="16"/>
      <c r="H899" s="16"/>
    </row>
    <row r="900" ht="15.75" customHeight="1">
      <c r="A900" s="16"/>
      <c r="B900" s="16"/>
      <c r="C900" s="16"/>
      <c r="D900" s="16"/>
      <c r="E900" s="16"/>
      <c r="F900" s="16"/>
      <c r="G900" s="16"/>
      <c r="H900" s="16"/>
    </row>
    <row r="901" ht="15.75" customHeight="1">
      <c r="A901" s="16"/>
      <c r="B901" s="16"/>
      <c r="C901" s="16"/>
      <c r="D901" s="16"/>
      <c r="E901" s="16"/>
      <c r="F901" s="16"/>
      <c r="G901" s="16"/>
      <c r="H901" s="16"/>
    </row>
    <row r="902" ht="15.75" customHeight="1">
      <c r="A902" s="16"/>
      <c r="B902" s="16"/>
      <c r="C902" s="16"/>
      <c r="D902" s="16"/>
      <c r="E902" s="16"/>
      <c r="F902" s="16"/>
      <c r="G902" s="16"/>
      <c r="H902" s="16"/>
    </row>
    <row r="903" ht="15.75" customHeight="1">
      <c r="A903" s="16"/>
      <c r="B903" s="16"/>
      <c r="C903" s="16"/>
      <c r="D903" s="16"/>
      <c r="E903" s="16"/>
      <c r="F903" s="16"/>
      <c r="G903" s="16"/>
      <c r="H903" s="16"/>
    </row>
    <row r="904" ht="15.75" customHeight="1">
      <c r="A904" s="16"/>
      <c r="B904" s="16"/>
      <c r="C904" s="16"/>
      <c r="D904" s="16"/>
      <c r="E904" s="16"/>
      <c r="F904" s="16"/>
      <c r="G904" s="16"/>
      <c r="H904" s="16"/>
    </row>
    <row r="905" ht="15.75" customHeight="1">
      <c r="A905" s="16"/>
      <c r="B905" s="16"/>
      <c r="C905" s="16"/>
      <c r="D905" s="16"/>
      <c r="E905" s="16"/>
      <c r="F905" s="16"/>
      <c r="G905" s="16"/>
      <c r="H905" s="16"/>
    </row>
    <row r="906" ht="15.75" customHeight="1">
      <c r="A906" s="16"/>
      <c r="B906" s="16"/>
      <c r="C906" s="16"/>
      <c r="D906" s="16"/>
      <c r="E906" s="16"/>
      <c r="F906" s="16"/>
      <c r="G906" s="16"/>
      <c r="H906" s="16"/>
    </row>
    <row r="907" ht="15.75" customHeight="1">
      <c r="A907" s="16"/>
      <c r="B907" s="16"/>
      <c r="C907" s="16"/>
      <c r="D907" s="16"/>
      <c r="E907" s="16"/>
      <c r="F907" s="16"/>
      <c r="G907" s="16"/>
      <c r="H907" s="16"/>
    </row>
    <row r="908" ht="15.75" customHeight="1">
      <c r="A908" s="16"/>
      <c r="B908" s="16"/>
      <c r="C908" s="16"/>
      <c r="D908" s="16"/>
      <c r="E908" s="16"/>
      <c r="F908" s="16"/>
      <c r="G908" s="16"/>
      <c r="H908" s="16"/>
    </row>
    <row r="909" ht="15.75" customHeight="1">
      <c r="A909" s="16"/>
      <c r="B909" s="16"/>
      <c r="C909" s="16"/>
      <c r="D909" s="16"/>
      <c r="E909" s="16"/>
      <c r="F909" s="16"/>
      <c r="G909" s="16"/>
      <c r="H909" s="16"/>
    </row>
    <row r="910" ht="15.75" customHeight="1">
      <c r="A910" s="16"/>
      <c r="B910" s="16"/>
      <c r="C910" s="16"/>
      <c r="D910" s="16"/>
      <c r="E910" s="16"/>
      <c r="F910" s="16"/>
      <c r="G910" s="16"/>
      <c r="H910" s="16"/>
    </row>
    <row r="911" ht="15.75" customHeight="1">
      <c r="A911" s="16"/>
      <c r="B911" s="16"/>
      <c r="C911" s="16"/>
      <c r="D911" s="16"/>
      <c r="E911" s="16"/>
      <c r="F911" s="16"/>
      <c r="G911" s="16"/>
      <c r="H911" s="16"/>
    </row>
    <row r="912" ht="15.75" customHeight="1">
      <c r="A912" s="16"/>
      <c r="B912" s="16"/>
      <c r="C912" s="16"/>
      <c r="D912" s="16"/>
      <c r="E912" s="16"/>
      <c r="F912" s="16"/>
      <c r="G912" s="16"/>
      <c r="H912" s="16"/>
    </row>
    <row r="913" ht="15.75" customHeight="1">
      <c r="A913" s="16"/>
      <c r="B913" s="16"/>
      <c r="C913" s="16"/>
      <c r="D913" s="16"/>
      <c r="E913" s="16"/>
      <c r="F913" s="16"/>
      <c r="G913" s="16"/>
      <c r="H913" s="16"/>
    </row>
    <row r="914" ht="15.75" customHeight="1">
      <c r="A914" s="16"/>
      <c r="B914" s="16"/>
      <c r="C914" s="16"/>
      <c r="D914" s="16"/>
      <c r="E914" s="16"/>
      <c r="F914" s="16"/>
      <c r="G914" s="16"/>
      <c r="H914" s="16"/>
    </row>
    <row r="915" ht="15.75" customHeight="1">
      <c r="A915" s="16"/>
      <c r="B915" s="16"/>
      <c r="C915" s="16"/>
      <c r="D915" s="16"/>
      <c r="E915" s="16"/>
      <c r="F915" s="16"/>
      <c r="G915" s="16"/>
      <c r="H915" s="16"/>
    </row>
    <row r="916" ht="15.75" customHeight="1">
      <c r="A916" s="16"/>
      <c r="B916" s="16"/>
      <c r="C916" s="16"/>
      <c r="D916" s="16"/>
      <c r="E916" s="16"/>
      <c r="F916" s="16"/>
      <c r="G916" s="16"/>
      <c r="H916" s="16"/>
    </row>
    <row r="917" ht="15.75" customHeight="1">
      <c r="A917" s="16"/>
      <c r="B917" s="16"/>
      <c r="C917" s="16"/>
      <c r="D917" s="16"/>
      <c r="E917" s="16"/>
      <c r="F917" s="16"/>
      <c r="G917" s="16"/>
      <c r="H917" s="16"/>
    </row>
    <row r="918" ht="15.75" customHeight="1">
      <c r="A918" s="16"/>
      <c r="B918" s="16"/>
      <c r="C918" s="16"/>
      <c r="D918" s="16"/>
      <c r="E918" s="16"/>
      <c r="F918" s="16"/>
      <c r="G918" s="16"/>
      <c r="H918" s="16"/>
    </row>
    <row r="919" ht="15.75" customHeight="1">
      <c r="A919" s="16"/>
      <c r="B919" s="16"/>
      <c r="C919" s="16"/>
      <c r="D919" s="16"/>
      <c r="E919" s="16"/>
      <c r="F919" s="16"/>
      <c r="G919" s="16"/>
      <c r="H919" s="16"/>
    </row>
    <row r="920" ht="15.75" customHeight="1">
      <c r="A920" s="16"/>
      <c r="B920" s="16"/>
      <c r="C920" s="16"/>
      <c r="D920" s="16"/>
      <c r="E920" s="16"/>
      <c r="F920" s="16"/>
      <c r="G920" s="16"/>
      <c r="H920" s="16"/>
    </row>
    <row r="921" ht="15.75" customHeight="1">
      <c r="A921" s="16"/>
      <c r="B921" s="16"/>
      <c r="C921" s="16"/>
      <c r="D921" s="16"/>
      <c r="E921" s="16"/>
      <c r="F921" s="16"/>
      <c r="G921" s="16"/>
      <c r="H921" s="16"/>
    </row>
    <row r="922" ht="15.75" customHeight="1">
      <c r="A922" s="16"/>
      <c r="B922" s="16"/>
      <c r="C922" s="16"/>
      <c r="D922" s="16"/>
      <c r="E922" s="16"/>
      <c r="F922" s="16"/>
      <c r="G922" s="16"/>
      <c r="H922" s="16"/>
    </row>
    <row r="923" ht="15.75" customHeight="1">
      <c r="A923" s="16"/>
      <c r="B923" s="16"/>
      <c r="C923" s="16"/>
      <c r="D923" s="16"/>
      <c r="E923" s="16"/>
      <c r="F923" s="16"/>
      <c r="G923" s="16"/>
      <c r="H923" s="16"/>
    </row>
    <row r="924" ht="15.75" customHeight="1">
      <c r="A924" s="16"/>
      <c r="B924" s="16"/>
      <c r="C924" s="16"/>
      <c r="D924" s="16"/>
      <c r="E924" s="16"/>
      <c r="F924" s="16"/>
      <c r="G924" s="16"/>
      <c r="H924" s="16"/>
    </row>
    <row r="925" ht="15.75" customHeight="1">
      <c r="A925" s="16"/>
      <c r="B925" s="16"/>
      <c r="C925" s="16"/>
      <c r="D925" s="16"/>
      <c r="E925" s="16"/>
      <c r="F925" s="16"/>
      <c r="G925" s="16"/>
      <c r="H925" s="16"/>
    </row>
    <row r="926" ht="15.75" customHeight="1">
      <c r="A926" s="16"/>
      <c r="B926" s="16"/>
      <c r="C926" s="16"/>
      <c r="D926" s="16"/>
      <c r="E926" s="16"/>
      <c r="F926" s="16"/>
      <c r="G926" s="16"/>
      <c r="H926" s="16"/>
    </row>
    <row r="927" ht="15.75" customHeight="1">
      <c r="A927" s="16"/>
      <c r="B927" s="16"/>
      <c r="C927" s="16"/>
      <c r="D927" s="16"/>
      <c r="E927" s="16"/>
      <c r="F927" s="16"/>
      <c r="G927" s="16"/>
      <c r="H927" s="16"/>
    </row>
    <row r="928" ht="15.75" customHeight="1">
      <c r="A928" s="16"/>
      <c r="B928" s="16"/>
      <c r="C928" s="16"/>
      <c r="D928" s="16"/>
      <c r="E928" s="16"/>
      <c r="F928" s="16"/>
      <c r="G928" s="16"/>
      <c r="H928" s="16"/>
    </row>
    <row r="929" ht="15.75" customHeight="1">
      <c r="A929" s="16"/>
      <c r="B929" s="16"/>
      <c r="C929" s="16"/>
      <c r="D929" s="16"/>
      <c r="E929" s="16"/>
      <c r="F929" s="16"/>
      <c r="G929" s="16"/>
      <c r="H929" s="16"/>
    </row>
    <row r="930" ht="15.75" customHeight="1">
      <c r="A930" s="16"/>
      <c r="B930" s="16"/>
      <c r="C930" s="16"/>
      <c r="D930" s="16"/>
      <c r="E930" s="16"/>
      <c r="F930" s="16"/>
      <c r="G930" s="16"/>
      <c r="H930" s="16"/>
    </row>
    <row r="931" ht="15.75" customHeight="1">
      <c r="A931" s="16"/>
      <c r="B931" s="16"/>
      <c r="C931" s="16"/>
      <c r="D931" s="16"/>
      <c r="E931" s="16"/>
      <c r="F931" s="16"/>
      <c r="G931" s="16"/>
      <c r="H931" s="16"/>
    </row>
    <row r="932" ht="15.75" customHeight="1">
      <c r="A932" s="16"/>
      <c r="B932" s="16"/>
      <c r="C932" s="16"/>
      <c r="D932" s="16"/>
      <c r="E932" s="16"/>
      <c r="F932" s="16"/>
      <c r="G932" s="16"/>
      <c r="H932" s="16"/>
    </row>
    <row r="933" ht="15.75" customHeight="1">
      <c r="A933" s="16"/>
      <c r="B933" s="16"/>
      <c r="C933" s="16"/>
      <c r="D933" s="16"/>
      <c r="E933" s="16"/>
      <c r="F933" s="16"/>
      <c r="G933" s="16"/>
      <c r="H933" s="16"/>
    </row>
    <row r="934" ht="15.75" customHeight="1">
      <c r="A934" s="16"/>
      <c r="B934" s="16"/>
      <c r="C934" s="16"/>
      <c r="D934" s="16"/>
      <c r="E934" s="16"/>
      <c r="F934" s="16"/>
      <c r="G934" s="16"/>
      <c r="H934" s="16"/>
    </row>
    <row r="935" ht="15.75" customHeight="1">
      <c r="A935" s="16"/>
      <c r="B935" s="16"/>
      <c r="C935" s="16"/>
      <c r="D935" s="16"/>
      <c r="E935" s="16"/>
      <c r="F935" s="16"/>
      <c r="G935" s="16"/>
      <c r="H935" s="16"/>
    </row>
    <row r="936" ht="15.75" customHeight="1">
      <c r="A936" s="16"/>
      <c r="B936" s="16"/>
      <c r="C936" s="16"/>
      <c r="D936" s="16"/>
      <c r="E936" s="16"/>
      <c r="F936" s="16"/>
      <c r="G936" s="16"/>
      <c r="H936" s="16"/>
    </row>
    <row r="937" ht="15.75" customHeight="1">
      <c r="A937" s="16"/>
      <c r="B937" s="16"/>
      <c r="C937" s="16"/>
      <c r="D937" s="16"/>
      <c r="E937" s="16"/>
      <c r="F937" s="16"/>
      <c r="G937" s="16"/>
      <c r="H937" s="16"/>
    </row>
    <row r="938" ht="15.75" customHeight="1">
      <c r="A938" s="16"/>
      <c r="B938" s="16"/>
      <c r="C938" s="16"/>
      <c r="D938" s="16"/>
      <c r="E938" s="16"/>
      <c r="F938" s="16"/>
      <c r="G938" s="16"/>
      <c r="H938" s="16"/>
    </row>
    <row r="939" ht="15.75" customHeight="1">
      <c r="A939" s="16"/>
      <c r="B939" s="16"/>
      <c r="C939" s="16"/>
      <c r="D939" s="16"/>
      <c r="E939" s="16"/>
      <c r="F939" s="16"/>
      <c r="G939" s="16"/>
      <c r="H939" s="16"/>
    </row>
    <row r="940" ht="15.75" customHeight="1">
      <c r="A940" s="16"/>
      <c r="B940" s="16"/>
      <c r="C940" s="16"/>
      <c r="D940" s="16"/>
      <c r="E940" s="16"/>
      <c r="F940" s="16"/>
      <c r="G940" s="16"/>
      <c r="H940" s="16"/>
    </row>
    <row r="941" ht="15.75" customHeight="1">
      <c r="A941" s="16"/>
      <c r="B941" s="16"/>
      <c r="C941" s="16"/>
      <c r="D941" s="16"/>
      <c r="E941" s="16"/>
      <c r="F941" s="16"/>
      <c r="G941" s="16"/>
      <c r="H941" s="16"/>
    </row>
    <row r="942" ht="15.75" customHeight="1">
      <c r="A942" s="16"/>
      <c r="B942" s="16"/>
      <c r="C942" s="16"/>
      <c r="D942" s="16"/>
      <c r="E942" s="16"/>
      <c r="F942" s="16"/>
      <c r="G942" s="16"/>
      <c r="H942" s="16"/>
    </row>
    <row r="943" ht="15.75" customHeight="1">
      <c r="A943" s="16"/>
      <c r="B943" s="16"/>
      <c r="C943" s="16"/>
      <c r="D943" s="16"/>
      <c r="E943" s="16"/>
      <c r="F943" s="16"/>
      <c r="G943" s="16"/>
      <c r="H943" s="16"/>
    </row>
    <row r="944" ht="15.75" customHeight="1">
      <c r="A944" s="16"/>
      <c r="B944" s="16"/>
      <c r="C944" s="16"/>
      <c r="D944" s="16"/>
      <c r="E944" s="16"/>
      <c r="F944" s="16"/>
      <c r="G944" s="16"/>
      <c r="H944" s="16"/>
    </row>
    <row r="945" ht="15.75" customHeight="1">
      <c r="A945" s="16"/>
      <c r="B945" s="16"/>
      <c r="C945" s="16"/>
      <c r="D945" s="16"/>
      <c r="E945" s="16"/>
      <c r="F945" s="16"/>
      <c r="G945" s="16"/>
      <c r="H945" s="16"/>
    </row>
    <row r="946" ht="15.75" customHeight="1">
      <c r="A946" s="16"/>
      <c r="B946" s="16"/>
      <c r="C946" s="16"/>
      <c r="D946" s="16"/>
      <c r="E946" s="16"/>
      <c r="F946" s="16"/>
      <c r="G946" s="16"/>
      <c r="H946" s="16"/>
    </row>
    <row r="947" ht="15.75" customHeight="1">
      <c r="A947" s="16"/>
      <c r="B947" s="16"/>
      <c r="C947" s="16"/>
      <c r="D947" s="16"/>
      <c r="E947" s="16"/>
      <c r="F947" s="16"/>
      <c r="G947" s="16"/>
      <c r="H947" s="16"/>
    </row>
    <row r="948" ht="15.75" customHeight="1">
      <c r="A948" s="16"/>
      <c r="B948" s="16"/>
      <c r="C948" s="16"/>
      <c r="D948" s="16"/>
      <c r="E948" s="16"/>
      <c r="F948" s="16"/>
      <c r="G948" s="16"/>
      <c r="H948" s="16"/>
    </row>
    <row r="949" ht="15.75" customHeight="1">
      <c r="A949" s="16"/>
      <c r="B949" s="16"/>
      <c r="C949" s="16"/>
      <c r="D949" s="16"/>
      <c r="E949" s="16"/>
      <c r="F949" s="16"/>
      <c r="G949" s="16"/>
      <c r="H949" s="16"/>
    </row>
    <row r="950" ht="15.75" customHeight="1">
      <c r="A950" s="16"/>
      <c r="B950" s="16"/>
      <c r="C950" s="16"/>
      <c r="D950" s="16"/>
      <c r="E950" s="16"/>
      <c r="F950" s="16"/>
      <c r="G950" s="16"/>
      <c r="H950" s="16"/>
    </row>
    <row r="951" ht="15.75" customHeight="1">
      <c r="A951" s="16"/>
      <c r="B951" s="16"/>
      <c r="C951" s="16"/>
      <c r="D951" s="16"/>
      <c r="E951" s="16"/>
      <c r="F951" s="16"/>
      <c r="G951" s="16"/>
      <c r="H951" s="16"/>
    </row>
    <row r="952" ht="15.75" customHeight="1">
      <c r="A952" s="16"/>
      <c r="B952" s="16"/>
      <c r="C952" s="16"/>
      <c r="D952" s="16"/>
      <c r="E952" s="16"/>
      <c r="F952" s="16"/>
      <c r="G952" s="16"/>
      <c r="H952" s="16"/>
    </row>
    <row r="953" ht="15.75" customHeight="1">
      <c r="A953" s="16"/>
      <c r="B953" s="16"/>
      <c r="C953" s="16"/>
      <c r="D953" s="16"/>
      <c r="E953" s="16"/>
      <c r="F953" s="16"/>
      <c r="G953" s="16"/>
      <c r="H953" s="16"/>
    </row>
    <row r="954" ht="15.75" customHeight="1">
      <c r="A954" s="16"/>
      <c r="B954" s="16"/>
      <c r="C954" s="16"/>
      <c r="D954" s="16"/>
      <c r="E954" s="16"/>
      <c r="F954" s="16"/>
      <c r="G954" s="16"/>
      <c r="H954" s="16"/>
    </row>
    <row r="955" ht="15.75" customHeight="1">
      <c r="A955" s="16"/>
      <c r="B955" s="16"/>
      <c r="C955" s="16"/>
      <c r="D955" s="16"/>
      <c r="E955" s="16"/>
      <c r="F955" s="16"/>
      <c r="G955" s="16"/>
      <c r="H955" s="16"/>
    </row>
    <row r="956" ht="15.75" customHeight="1">
      <c r="A956" s="16"/>
      <c r="B956" s="16"/>
      <c r="C956" s="16"/>
      <c r="D956" s="16"/>
      <c r="E956" s="16"/>
      <c r="F956" s="16"/>
      <c r="G956" s="16"/>
      <c r="H956" s="16"/>
    </row>
    <row r="957" ht="15.75" customHeight="1">
      <c r="A957" s="16"/>
      <c r="B957" s="16"/>
      <c r="C957" s="16"/>
      <c r="D957" s="16"/>
      <c r="E957" s="16"/>
      <c r="F957" s="16"/>
      <c r="G957" s="16"/>
      <c r="H957" s="16"/>
    </row>
    <row r="958" ht="15.75" customHeight="1">
      <c r="A958" s="16"/>
      <c r="B958" s="16"/>
      <c r="C958" s="16"/>
      <c r="D958" s="16"/>
      <c r="E958" s="16"/>
      <c r="F958" s="16"/>
      <c r="G958" s="16"/>
      <c r="H958" s="16"/>
    </row>
    <row r="959" ht="15.75" customHeight="1">
      <c r="A959" s="16"/>
      <c r="B959" s="16"/>
      <c r="C959" s="16"/>
      <c r="D959" s="16"/>
      <c r="E959" s="16"/>
      <c r="F959" s="16"/>
      <c r="G959" s="16"/>
      <c r="H959" s="16"/>
    </row>
    <row r="960" ht="15.75" customHeight="1">
      <c r="A960" s="16"/>
      <c r="B960" s="16"/>
      <c r="C960" s="16"/>
      <c r="D960" s="16"/>
      <c r="E960" s="16"/>
      <c r="F960" s="16"/>
      <c r="G960" s="16"/>
      <c r="H960" s="16"/>
    </row>
    <row r="961" ht="15.75" customHeight="1">
      <c r="A961" s="16"/>
      <c r="B961" s="16"/>
      <c r="C961" s="16"/>
      <c r="D961" s="16"/>
      <c r="E961" s="16"/>
      <c r="F961" s="16"/>
      <c r="G961" s="16"/>
      <c r="H961" s="16"/>
    </row>
    <row r="962" ht="15.75" customHeight="1">
      <c r="A962" s="16"/>
      <c r="B962" s="16"/>
      <c r="C962" s="16"/>
      <c r="D962" s="16"/>
      <c r="E962" s="16"/>
      <c r="F962" s="16"/>
      <c r="G962" s="16"/>
      <c r="H962" s="16"/>
    </row>
    <row r="963" ht="15.75" customHeight="1">
      <c r="A963" s="16"/>
      <c r="B963" s="16"/>
      <c r="C963" s="16"/>
      <c r="D963" s="16"/>
      <c r="E963" s="16"/>
      <c r="F963" s="16"/>
      <c r="G963" s="16"/>
      <c r="H963" s="16"/>
    </row>
    <row r="964" ht="15.75" customHeight="1">
      <c r="A964" s="16"/>
      <c r="B964" s="16"/>
      <c r="C964" s="16"/>
      <c r="D964" s="16"/>
      <c r="E964" s="16"/>
      <c r="F964" s="16"/>
      <c r="G964" s="16"/>
      <c r="H964" s="16"/>
    </row>
    <row r="965" ht="15.75" customHeight="1">
      <c r="A965" s="16"/>
      <c r="B965" s="16"/>
      <c r="C965" s="16"/>
      <c r="D965" s="16"/>
      <c r="E965" s="16"/>
      <c r="F965" s="16"/>
      <c r="G965" s="16"/>
      <c r="H965" s="16"/>
    </row>
    <row r="966" ht="15.75" customHeight="1">
      <c r="A966" s="16"/>
      <c r="B966" s="16"/>
      <c r="C966" s="16"/>
      <c r="D966" s="16"/>
      <c r="E966" s="16"/>
      <c r="F966" s="16"/>
      <c r="G966" s="16"/>
      <c r="H966" s="16"/>
    </row>
    <row r="967" ht="15.75" customHeight="1">
      <c r="A967" s="16"/>
      <c r="B967" s="16"/>
      <c r="C967" s="16"/>
      <c r="D967" s="16"/>
      <c r="E967" s="16"/>
      <c r="F967" s="16"/>
      <c r="G967" s="16"/>
      <c r="H967" s="16"/>
    </row>
    <row r="968" ht="15.75" customHeight="1">
      <c r="A968" s="16"/>
      <c r="B968" s="16"/>
      <c r="C968" s="16"/>
      <c r="D968" s="16"/>
      <c r="E968" s="16"/>
      <c r="F968" s="16"/>
      <c r="G968" s="16"/>
      <c r="H968" s="16"/>
    </row>
    <row r="969" ht="15.75" customHeight="1">
      <c r="A969" s="16"/>
      <c r="B969" s="16"/>
      <c r="C969" s="16"/>
      <c r="D969" s="16"/>
      <c r="E969" s="16"/>
      <c r="F969" s="16"/>
      <c r="G969" s="16"/>
      <c r="H969" s="16"/>
    </row>
    <row r="970" ht="15.75" customHeight="1">
      <c r="A970" s="16"/>
      <c r="B970" s="16"/>
      <c r="C970" s="16"/>
      <c r="D970" s="16"/>
      <c r="E970" s="16"/>
      <c r="F970" s="16"/>
      <c r="G970" s="16"/>
      <c r="H970" s="16"/>
    </row>
    <row r="971" ht="15.75" customHeight="1">
      <c r="A971" s="16"/>
      <c r="B971" s="16"/>
      <c r="C971" s="16"/>
      <c r="D971" s="16"/>
      <c r="E971" s="16"/>
      <c r="F971" s="16"/>
      <c r="G971" s="16"/>
      <c r="H971" s="16"/>
    </row>
    <row r="972" ht="15.75" customHeight="1">
      <c r="A972" s="16"/>
      <c r="B972" s="16"/>
      <c r="C972" s="16"/>
      <c r="D972" s="16"/>
      <c r="E972" s="16"/>
      <c r="F972" s="16"/>
      <c r="G972" s="16"/>
      <c r="H972" s="16"/>
    </row>
    <row r="973" ht="15.75" customHeight="1">
      <c r="A973" s="16"/>
      <c r="B973" s="16"/>
      <c r="C973" s="16"/>
      <c r="D973" s="16"/>
      <c r="E973" s="16"/>
      <c r="F973" s="16"/>
      <c r="G973" s="16"/>
      <c r="H973" s="16"/>
    </row>
    <row r="974" ht="15.75" customHeight="1">
      <c r="A974" s="16"/>
      <c r="B974" s="16"/>
      <c r="C974" s="16"/>
      <c r="D974" s="16"/>
      <c r="E974" s="16"/>
      <c r="F974" s="16"/>
      <c r="G974" s="16"/>
      <c r="H974" s="16"/>
    </row>
    <row r="975" ht="15.75" customHeight="1">
      <c r="A975" s="16"/>
      <c r="B975" s="16"/>
      <c r="C975" s="16"/>
      <c r="D975" s="16"/>
      <c r="E975" s="16"/>
      <c r="F975" s="16"/>
      <c r="G975" s="16"/>
      <c r="H975" s="16"/>
    </row>
    <row r="976" ht="15.75" customHeight="1">
      <c r="A976" s="16"/>
      <c r="B976" s="16"/>
      <c r="C976" s="16"/>
      <c r="D976" s="16"/>
      <c r="E976" s="16"/>
      <c r="F976" s="16"/>
      <c r="G976" s="16"/>
      <c r="H976" s="16"/>
    </row>
    <row r="977" ht="15.75" customHeight="1">
      <c r="A977" s="16"/>
      <c r="B977" s="16"/>
      <c r="C977" s="16"/>
      <c r="D977" s="16"/>
      <c r="E977" s="16"/>
      <c r="F977" s="16"/>
      <c r="G977" s="16"/>
      <c r="H977" s="16"/>
    </row>
    <row r="978" ht="15.75" customHeight="1">
      <c r="A978" s="16"/>
      <c r="B978" s="16"/>
      <c r="C978" s="16"/>
      <c r="D978" s="16"/>
      <c r="E978" s="16"/>
      <c r="F978" s="16"/>
      <c r="G978" s="16"/>
      <c r="H978" s="16"/>
    </row>
    <row r="979" ht="15.75" customHeight="1">
      <c r="A979" s="16"/>
      <c r="B979" s="16"/>
      <c r="C979" s="16"/>
      <c r="D979" s="16"/>
      <c r="E979" s="16"/>
      <c r="F979" s="16"/>
      <c r="G979" s="16"/>
      <c r="H979" s="16"/>
    </row>
    <row r="980" ht="15.75" customHeight="1">
      <c r="A980" s="16"/>
      <c r="B980" s="16"/>
      <c r="C980" s="16"/>
      <c r="D980" s="16"/>
      <c r="E980" s="16"/>
      <c r="F980" s="16"/>
      <c r="G980" s="16"/>
      <c r="H980" s="16"/>
    </row>
    <row r="981" ht="15.75" customHeight="1">
      <c r="A981" s="16"/>
      <c r="B981" s="16"/>
      <c r="C981" s="16"/>
      <c r="D981" s="16"/>
      <c r="E981" s="16"/>
      <c r="F981" s="16"/>
      <c r="G981" s="16"/>
      <c r="H981" s="16"/>
    </row>
    <row r="982" ht="15.75" customHeight="1">
      <c r="A982" s="16"/>
      <c r="B982" s="16"/>
      <c r="C982" s="16"/>
      <c r="D982" s="16"/>
      <c r="E982" s="16"/>
      <c r="F982" s="16"/>
      <c r="G982" s="16"/>
      <c r="H982" s="16"/>
    </row>
    <row r="983" ht="15.75" customHeight="1">
      <c r="A983" s="16"/>
      <c r="B983" s="16"/>
      <c r="C983" s="16"/>
      <c r="D983" s="16"/>
      <c r="E983" s="16"/>
      <c r="F983" s="16"/>
      <c r="G983" s="16"/>
      <c r="H983" s="16"/>
    </row>
    <row r="984" ht="15.75" customHeight="1">
      <c r="A984" s="16"/>
      <c r="B984" s="16"/>
      <c r="C984" s="16"/>
      <c r="D984" s="16"/>
      <c r="E984" s="16"/>
      <c r="F984" s="16"/>
      <c r="G984" s="16"/>
      <c r="H984" s="16"/>
    </row>
    <row r="985" ht="15.75" customHeight="1">
      <c r="A985" s="16"/>
      <c r="B985" s="16"/>
      <c r="C985" s="16"/>
      <c r="D985" s="16"/>
      <c r="E985" s="16"/>
      <c r="F985" s="16"/>
      <c r="G985" s="16"/>
      <c r="H985" s="16"/>
    </row>
    <row r="986" ht="15.75" customHeight="1">
      <c r="A986" s="16"/>
      <c r="B986" s="16"/>
      <c r="C986" s="16"/>
      <c r="D986" s="16"/>
      <c r="E986" s="16"/>
      <c r="F986" s="16"/>
      <c r="G986" s="16"/>
      <c r="H986" s="16"/>
    </row>
    <row r="987" ht="15.75" customHeight="1">
      <c r="A987" s="16"/>
      <c r="B987" s="16"/>
      <c r="C987" s="16"/>
      <c r="D987" s="16"/>
      <c r="E987" s="16"/>
      <c r="F987" s="16"/>
      <c r="G987" s="16"/>
      <c r="H987" s="16"/>
    </row>
    <row r="988" ht="15.75" customHeight="1">
      <c r="A988" s="16"/>
      <c r="B988" s="16"/>
      <c r="C988" s="16"/>
      <c r="D988" s="16"/>
      <c r="E988" s="16"/>
      <c r="F988" s="16"/>
      <c r="G988" s="16"/>
      <c r="H988" s="16"/>
    </row>
    <row r="989" ht="15.75" customHeight="1">
      <c r="A989" s="16"/>
      <c r="B989" s="16"/>
      <c r="C989" s="16"/>
      <c r="D989" s="16"/>
      <c r="E989" s="16"/>
      <c r="F989" s="16"/>
      <c r="G989" s="16"/>
      <c r="H989" s="16"/>
    </row>
    <row r="990" ht="15.75" customHeight="1">
      <c r="A990" s="16"/>
      <c r="B990" s="16"/>
      <c r="C990" s="16"/>
      <c r="D990" s="16"/>
      <c r="E990" s="16"/>
      <c r="F990" s="16"/>
      <c r="G990" s="16"/>
      <c r="H990" s="16"/>
    </row>
    <row r="991" ht="15.75" customHeight="1">
      <c r="A991" s="16"/>
      <c r="B991" s="16"/>
      <c r="C991" s="16"/>
      <c r="D991" s="16"/>
      <c r="E991" s="16"/>
      <c r="F991" s="16"/>
      <c r="G991" s="16"/>
      <c r="H991" s="16"/>
    </row>
    <row r="992" ht="15.75" customHeight="1">
      <c r="A992" s="16"/>
      <c r="B992" s="16"/>
      <c r="C992" s="16"/>
      <c r="D992" s="16"/>
      <c r="E992" s="16"/>
      <c r="F992" s="16"/>
      <c r="G992" s="16"/>
      <c r="H992" s="16"/>
    </row>
    <row r="993" ht="15.75" customHeight="1">
      <c r="A993" s="16"/>
      <c r="B993" s="16"/>
      <c r="C993" s="16"/>
      <c r="D993" s="16"/>
      <c r="E993" s="16"/>
      <c r="F993" s="16"/>
      <c r="G993" s="16"/>
      <c r="H993" s="16"/>
    </row>
    <row r="994" ht="15.75" customHeight="1">
      <c r="A994" s="16"/>
      <c r="B994" s="16"/>
      <c r="C994" s="16"/>
      <c r="D994" s="16"/>
      <c r="E994" s="16"/>
      <c r="F994" s="16"/>
      <c r="G994" s="16"/>
      <c r="H994" s="16"/>
    </row>
    <row r="995" ht="15.75" customHeight="1">
      <c r="A995" s="16"/>
      <c r="B995" s="16"/>
      <c r="C995" s="16"/>
      <c r="D995" s="16"/>
      <c r="E995" s="16"/>
      <c r="F995" s="16"/>
      <c r="G995" s="16"/>
      <c r="H995" s="16"/>
    </row>
    <row r="996" ht="15.75" customHeight="1">
      <c r="A996" s="16"/>
      <c r="B996" s="16"/>
      <c r="C996" s="16"/>
      <c r="D996" s="16"/>
      <c r="E996" s="16"/>
      <c r="F996" s="16"/>
      <c r="G996" s="16"/>
      <c r="H996" s="16"/>
    </row>
    <row r="997" ht="15.75" customHeight="1">
      <c r="A997" s="16"/>
      <c r="B997" s="16"/>
      <c r="C997" s="16"/>
      <c r="D997" s="16"/>
      <c r="E997" s="16"/>
      <c r="F997" s="16"/>
      <c r="G997" s="16"/>
      <c r="H997" s="16"/>
    </row>
    <row r="998" ht="15.75" customHeight="1">
      <c r="A998" s="16"/>
      <c r="B998" s="16"/>
      <c r="C998" s="16"/>
      <c r="D998" s="16"/>
      <c r="E998" s="16"/>
      <c r="F998" s="16"/>
      <c r="G998" s="16"/>
      <c r="H998" s="16"/>
    </row>
    <row r="999" ht="15.75" customHeight="1">
      <c r="A999" s="16"/>
      <c r="B999" s="16"/>
      <c r="C999" s="16"/>
      <c r="D999" s="16"/>
      <c r="E999" s="16"/>
      <c r="F999" s="16"/>
      <c r="G999" s="16"/>
      <c r="H999" s="16"/>
    </row>
    <row r="1000" ht="15.75" customHeight="1">
      <c r="A1000" s="16"/>
      <c r="B1000" s="16"/>
      <c r="C1000" s="16"/>
      <c r="D1000" s="16"/>
      <c r="E1000" s="16"/>
      <c r="F1000" s="16"/>
      <c r="G1000" s="16"/>
      <c r="H1000" s="16"/>
    </row>
  </sheetData>
  <mergeCells count="13">
    <mergeCell ref="B29:C29"/>
    <mergeCell ref="D29:H29"/>
    <mergeCell ref="B31:H31"/>
    <mergeCell ref="B47:H47"/>
    <mergeCell ref="B49:D49"/>
    <mergeCell ref="E49:G49"/>
    <mergeCell ref="D1:H1"/>
    <mergeCell ref="D2:H2"/>
    <mergeCell ref="B5:H5"/>
    <mergeCell ref="B27:C27"/>
    <mergeCell ref="E27:H27"/>
    <mergeCell ref="B28:C28"/>
    <mergeCell ref="E28:F28"/>
  </mergeCells>
  <dataValidations>
    <dataValidation type="list" allowBlank="1" sqref="F8:F22">
      <formula1>"Imediata (D+0/D+1),Até 30 dias,Acima de 30 dias,Baixa (imóvel/veículo/negócio)"</formula1>
    </dataValidation>
  </dataValidations>
  <printOptions horizontalCentered="1"/>
  <pageMargins bottom="0.5" footer="0.0" header="0.0" left="0.4" right="0.4" top="0.5"/>
  <pageSetup fitToHeight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5E33A"/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36.0"/>
    <col customWidth="1" min="3" max="3" width="2.0"/>
    <col customWidth="1" min="4" max="4" width="16.0"/>
    <col customWidth="1" min="5" max="5" width="34.0"/>
    <col customWidth="1" min="6" max="6" width="70.0"/>
  </cols>
  <sheetData>
    <row r="1" ht="54.75" customHeight="1">
      <c r="A1" s="1"/>
      <c r="B1" s="1"/>
      <c r="C1" s="1"/>
      <c r="D1" s="99" t="s">
        <v>237</v>
      </c>
      <c r="E1" s="18"/>
      <c r="F1" s="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1"/>
      <c r="B2" s="1"/>
      <c r="C2" s="1"/>
      <c r="D2" s="100" t="s">
        <v>238</v>
      </c>
      <c r="E2" s="18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6.0" customHeight="1">
      <c r="A3" s="1"/>
      <c r="B3" s="1"/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5.5" customHeight="1">
      <c r="A5" s="3"/>
      <c r="B5" s="13" t="s">
        <v>239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1.75" customHeight="1">
      <c r="A7" s="3"/>
      <c r="B7" s="5" t="s">
        <v>240</v>
      </c>
      <c r="C7" s="18"/>
      <c r="D7" s="18"/>
      <c r="E7" s="18"/>
      <c r="F7" s="6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4.0" customHeight="1">
      <c r="A8" s="3"/>
      <c r="B8" s="9" t="s">
        <v>241</v>
      </c>
      <c r="C8" s="39"/>
      <c r="D8" s="105">
        <v>0.04</v>
      </c>
      <c r="E8" s="120" t="s">
        <v>242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0" customHeight="1">
      <c r="A9" s="3"/>
      <c r="B9" s="121" t="s">
        <v>243</v>
      </c>
      <c r="C9" s="39"/>
      <c r="D9" s="105">
        <v>0.15</v>
      </c>
      <c r="E9" s="120" t="s">
        <v>244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1.75" customHeight="1">
      <c r="A11" s="3"/>
      <c r="B11" s="5" t="s">
        <v>245</v>
      </c>
      <c r="C11" s="18"/>
      <c r="D11" s="18"/>
      <c r="E11" s="18"/>
      <c r="F11" s="6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101" t="s">
        <v>246</v>
      </c>
      <c r="C12" s="122"/>
      <c r="D12" s="101" t="s">
        <v>247</v>
      </c>
      <c r="E12" s="101" t="s">
        <v>198</v>
      </c>
      <c r="F12" s="101" t="s">
        <v>248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1.5" customHeight="1">
      <c r="A13" s="3"/>
      <c r="B13" s="9" t="s">
        <v>249</v>
      </c>
      <c r="C13" s="39"/>
      <c r="D13" s="119">
        <f>IFERROR(SUM('Orçamento'!E68:P68)/SUM('Orçamento'!E14:P14),0)</f>
        <v>0</v>
      </c>
      <c r="E13" s="10" t="str">
        <f>IF(D13=0,"—",IF(D13&gt;=$D$9,"🟢 Na meta ou acima",IF(D13&gt;=0.05,"🟡 Em construção","🔴 Abaixo de 5%")))</f>
        <v>—</v>
      </c>
      <c r="F13" s="120" t="s">
        <v>250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1.5" customHeight="1">
      <c r="A14" s="3"/>
      <c r="B14" s="9" t="s">
        <v>251</v>
      </c>
      <c r="C14" s="39"/>
      <c r="D14" s="123">
        <f>IFERROR((SUM('Orçamento'!E14:P14)-SUM('Orçamento'!E73:P73))/COUNTIF('Orçamento'!E14:P14,"&gt;0"),0)</f>
        <v>0</v>
      </c>
      <c r="E14" s="10" t="str">
        <f>IF(D14=0,"—",IF(D14&gt;0,"🟢 Positiva","🔴 Negativa — despesas acima da receita"))</f>
        <v>—</v>
      </c>
      <c r="F14" s="120" t="s">
        <v>252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1.5" customHeight="1">
      <c r="A15" s="3"/>
      <c r="B15" s="9" t="s">
        <v>253</v>
      </c>
      <c r="C15" s="39"/>
      <c r="D15" s="119">
        <f>IFERROR(SUM('Orçamento'!E36:P36)/SUM('Orçamento'!E14:P14),0)</f>
        <v>0</v>
      </c>
      <c r="E15" s="10" t="str">
        <f>IF(D15=0,"—",IF(D15&lt;=0.5,"🟢 Estrutura leve",IF(D15&lt;=0.65,"🟡 Estrutura pesada","🔴 Pouca margem de manobra")))</f>
        <v>—</v>
      </c>
      <c r="F15" s="120" t="s">
        <v>254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9"/>
      <c r="C16" s="39"/>
      <c r="D16" s="39"/>
      <c r="E16" s="39"/>
      <c r="F16" s="39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1.75" customHeight="1">
      <c r="A17" s="3"/>
      <c r="B17" s="5" t="s">
        <v>47</v>
      </c>
      <c r="C17" s="18"/>
      <c r="D17" s="18"/>
      <c r="E17" s="18"/>
      <c r="F17" s="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31.5" customHeight="1">
      <c r="A18" s="3"/>
      <c r="B18" s="9" t="s">
        <v>255</v>
      </c>
      <c r="C18" s="39"/>
      <c r="D18" s="117">
        <f>IFERROR('Orçamento'!S12,0)</f>
        <v>0</v>
      </c>
      <c r="E18" s="10" t="str">
        <f>IF('Orçamento'!S9=0,"— preencha o Orçamento",IF(D18&gt;=1,"🟢 Reserva completa",IF(D18&gt;=0.5,"🟡 No caminho","🔴 Prioridade nº 1")))</f>
        <v>— preencha o Orçamento</v>
      </c>
      <c r="F18" s="120" t="s">
        <v>256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1.5" customHeight="1">
      <c r="A19" s="3"/>
      <c r="B19" s="9" t="s">
        <v>257</v>
      </c>
      <c r="C19" s="39"/>
      <c r="D19" s="124">
        <f>IFERROR('Orçamento'!S10/'Orçamento'!S8,0)</f>
        <v>0</v>
      </c>
      <c r="E19" s="10" t="str">
        <f>IF(D19=0,"—",IF(D19&gt;='Orçamento'!S7,"🟢 Meta atingida",IF(D19&gt;=3,"🟡 Proteção parcial","🔴 Proteção baixa")))</f>
        <v>—</v>
      </c>
      <c r="F19" s="120" t="s">
        <v>258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9"/>
      <c r="C20" s="39"/>
      <c r="D20" s="39"/>
      <c r="E20" s="39"/>
      <c r="F20" s="39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1.75" customHeight="1">
      <c r="A21" s="3"/>
      <c r="B21" s="5" t="s">
        <v>259</v>
      </c>
      <c r="C21" s="18"/>
      <c r="D21" s="18"/>
      <c r="E21" s="18"/>
      <c r="F21" s="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1.5" customHeight="1">
      <c r="A22" s="3"/>
      <c r="B22" s="9" t="s">
        <v>260</v>
      </c>
      <c r="C22" s="39"/>
      <c r="D22" s="119">
        <f>IFERROR('Dívidas'!G18/(SUM('Orçamento'!E14:P14)/COUNTIF('Orçamento'!E14:P14,"&gt;0")),0)</f>
        <v>0</v>
      </c>
      <c r="E22" s="10" t="str">
        <f>IF('Dívidas'!G18=0,"— sem dívidas em aberto",IF(D22&lt;=0.15,"🟢 Sob controle",IF(D22&lt;=0.3,"🟡 Exige atenção","🔴 Comprometimento alto")))</f>
        <v>— sem dívidas em aberto</v>
      </c>
      <c r="F22" s="120" t="s">
        <v>261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1.5" customHeight="1">
      <c r="A23" s="3"/>
      <c r="B23" s="9" t="s">
        <v>262</v>
      </c>
      <c r="C23" s="39"/>
      <c r="D23" s="119">
        <f>IFERROR('Dívidas'!H18/'Patrimônio'!D23,0)</f>
        <v>0</v>
      </c>
      <c r="E23" s="10" t="str">
        <f>IF('Patrimônio'!D23=0,"— preencha o Patrimônio",IF(D23&lt;=0.3,"🟢 Endividamento baixo",IF(D23&lt;=0.6,"🟡 Endividamento relevante","🔴 Dívidas consomem a maior parte do patrimônio")))</f>
        <v>— preencha o Patrimônio</v>
      </c>
      <c r="F23" s="120" t="s">
        <v>263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1.5" customHeight="1">
      <c r="A24" s="3"/>
      <c r="B24" s="9" t="s">
        <v>264</v>
      </c>
      <c r="C24" s="39"/>
      <c r="D24" s="119">
        <f>IFERROR(MAX('Patrimônio'!D8:D22)/'Patrimônio'!D23,0)</f>
        <v>0</v>
      </c>
      <c r="E24" s="10" t="str">
        <f>IF('Patrimônio'!D23=0,"—",IF(D24&lt;=0.35,"🟢 Distribuição razoável",IF(D24&lt;=0.55,"🟡 Concentração relevante","🔴 Concentração alta")))</f>
        <v>—</v>
      </c>
      <c r="F24" s="120" t="s">
        <v>265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9"/>
      <c r="C25" s="39"/>
      <c r="D25" s="39"/>
      <c r="E25" s="39"/>
      <c r="F25" s="39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1.75" customHeight="1">
      <c r="A26" s="3"/>
      <c r="B26" s="5" t="s">
        <v>266</v>
      </c>
      <c r="C26" s="18"/>
      <c r="D26" s="18"/>
      <c r="E26" s="18"/>
      <c r="F26" s="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31.5" customHeight="1">
      <c r="A27" s="3"/>
      <c r="B27" s="9" t="s">
        <v>267</v>
      </c>
      <c r="C27" s="39"/>
      <c r="D27" s="123">
        <f>IFERROR(SUM('Orçamento'!E73:P73)/COUNTIF('Orçamento'!E14:P14,"&gt;0"),0)*12</f>
        <v>0</v>
      </c>
      <c r="E27" s="10" t="str">
        <f>IF(D27=0,"— preencha o Orçamento","Base do cálculo")</f>
        <v>— preencha o Orçamento</v>
      </c>
      <c r="F27" s="120" t="s">
        <v>268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31.5" customHeight="1">
      <c r="A28" s="3"/>
      <c r="B28" s="9" t="s">
        <v>269</v>
      </c>
      <c r="C28" s="39"/>
      <c r="D28" s="123">
        <f>IFERROR(D27/$D$8,0)</f>
        <v>0</v>
      </c>
      <c r="E28" s="10" t="str">
        <f>IF(D27=0,"—","Referência de longo prazo")</f>
        <v>—</v>
      </c>
      <c r="F28" s="120" t="s">
        <v>270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31.5" customHeight="1">
      <c r="A29" s="3"/>
      <c r="B29" s="9" t="s">
        <v>271</v>
      </c>
      <c r="C29" s="39"/>
      <c r="D29" s="123">
        <f>'Patrimônio'!D27</f>
        <v>0</v>
      </c>
      <c r="E29" s="10" t="str">
        <f>"Vem da aba Patrimônio"</f>
        <v>Vem da aba Patrimônio</v>
      </c>
      <c r="F29" s="120" t="s">
        <v>272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1.5" customHeight="1">
      <c r="A30" s="3"/>
      <c r="B30" s="9" t="s">
        <v>273</v>
      </c>
      <c r="C30" s="39"/>
      <c r="D30" s="117">
        <f>IFERROR(D29/D28,0)</f>
        <v>0</v>
      </c>
      <c r="E30" s="10" t="str">
        <f>IF(D28=0,"—",IF(D30&gt;=1,"🟢 Patrimônio-alvo atingido",IF(D30&gt;=0.5,"🟡 Mais da metade do caminho",IF(D30&gt;=0.1,"🟡 Em progresso","🔴 Início da jornada"))))</f>
        <v>—</v>
      </c>
      <c r="F30" s="120" t="s">
        <v>274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5.5" customHeight="1">
      <c r="A32" s="3"/>
      <c r="B32" s="125" t="s">
        <v>275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3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5.5" customHeight="1">
      <c r="A34" s="3"/>
      <c r="B34" s="14" t="s">
        <v>24</v>
      </c>
      <c r="E34" s="15" t="s">
        <v>25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ht="15.75" customHeight="1">
      <c r="A235" s="16"/>
      <c r="B235" s="16"/>
      <c r="C235" s="16"/>
      <c r="D235" s="16"/>
      <c r="E235" s="16"/>
      <c r="F235" s="16"/>
    </row>
    <row r="236" ht="15.75" customHeight="1">
      <c r="A236" s="16"/>
      <c r="B236" s="16"/>
      <c r="C236" s="16"/>
      <c r="D236" s="16"/>
      <c r="E236" s="16"/>
      <c r="F236" s="16"/>
    </row>
    <row r="237" ht="15.75" customHeight="1">
      <c r="A237" s="16"/>
      <c r="B237" s="16"/>
      <c r="C237" s="16"/>
      <c r="D237" s="16"/>
      <c r="E237" s="16"/>
      <c r="F237" s="16"/>
    </row>
    <row r="238" ht="15.75" customHeight="1">
      <c r="A238" s="16"/>
      <c r="B238" s="16"/>
      <c r="C238" s="16"/>
      <c r="D238" s="16"/>
      <c r="E238" s="16"/>
      <c r="F238" s="16"/>
    </row>
    <row r="239" ht="15.75" customHeight="1">
      <c r="A239" s="16"/>
      <c r="B239" s="16"/>
      <c r="C239" s="16"/>
      <c r="D239" s="16"/>
      <c r="E239" s="16"/>
      <c r="F239" s="16"/>
    </row>
    <row r="240" ht="15.75" customHeight="1">
      <c r="A240" s="16"/>
      <c r="B240" s="16"/>
      <c r="C240" s="16"/>
      <c r="D240" s="16"/>
      <c r="E240" s="16"/>
      <c r="F240" s="16"/>
    </row>
    <row r="241" ht="15.75" customHeight="1">
      <c r="A241" s="16"/>
      <c r="B241" s="16"/>
      <c r="C241" s="16"/>
      <c r="D241" s="16"/>
      <c r="E241" s="16"/>
      <c r="F241" s="16"/>
    </row>
    <row r="242" ht="15.75" customHeight="1">
      <c r="A242" s="16"/>
      <c r="B242" s="16"/>
      <c r="C242" s="16"/>
      <c r="D242" s="16"/>
      <c r="E242" s="16"/>
      <c r="F242" s="16"/>
    </row>
    <row r="243" ht="15.75" customHeight="1">
      <c r="A243" s="16"/>
      <c r="B243" s="16"/>
      <c r="C243" s="16"/>
      <c r="D243" s="16"/>
      <c r="E243" s="16"/>
      <c r="F243" s="16"/>
    </row>
    <row r="244" ht="15.75" customHeight="1">
      <c r="A244" s="16"/>
      <c r="B244" s="16"/>
      <c r="C244" s="16"/>
      <c r="D244" s="16"/>
      <c r="E244" s="16"/>
      <c r="F244" s="16"/>
    </row>
    <row r="245" ht="15.75" customHeight="1">
      <c r="A245" s="16"/>
      <c r="B245" s="16"/>
      <c r="C245" s="16"/>
      <c r="D245" s="16"/>
      <c r="E245" s="16"/>
      <c r="F245" s="16"/>
    </row>
    <row r="246" ht="15.75" customHeight="1">
      <c r="A246" s="16"/>
      <c r="B246" s="16"/>
      <c r="C246" s="16"/>
      <c r="D246" s="16"/>
      <c r="E246" s="16"/>
      <c r="F246" s="16"/>
    </row>
    <row r="247" ht="15.75" customHeight="1">
      <c r="A247" s="16"/>
      <c r="B247" s="16"/>
      <c r="C247" s="16"/>
      <c r="D247" s="16"/>
      <c r="E247" s="16"/>
      <c r="F247" s="16"/>
    </row>
    <row r="248" ht="15.75" customHeight="1">
      <c r="A248" s="16"/>
      <c r="B248" s="16"/>
      <c r="C248" s="16"/>
      <c r="D248" s="16"/>
      <c r="E248" s="16"/>
      <c r="F248" s="16"/>
    </row>
    <row r="249" ht="15.75" customHeight="1">
      <c r="A249" s="16"/>
      <c r="B249" s="16"/>
      <c r="C249" s="16"/>
      <c r="D249" s="16"/>
      <c r="E249" s="16"/>
      <c r="F249" s="16"/>
    </row>
    <row r="250" ht="15.75" customHeight="1">
      <c r="A250" s="16"/>
      <c r="B250" s="16"/>
      <c r="C250" s="16"/>
      <c r="D250" s="16"/>
      <c r="E250" s="16"/>
      <c r="F250" s="16"/>
    </row>
    <row r="251" ht="15.75" customHeight="1">
      <c r="A251" s="16"/>
      <c r="B251" s="16"/>
      <c r="C251" s="16"/>
      <c r="D251" s="16"/>
      <c r="E251" s="16"/>
      <c r="F251" s="16"/>
    </row>
    <row r="252" ht="15.75" customHeight="1">
      <c r="A252" s="16"/>
      <c r="B252" s="16"/>
      <c r="C252" s="16"/>
      <c r="D252" s="16"/>
      <c r="E252" s="16"/>
      <c r="F252" s="16"/>
    </row>
    <row r="253" ht="15.75" customHeight="1">
      <c r="A253" s="16"/>
      <c r="B253" s="16"/>
      <c r="C253" s="16"/>
      <c r="D253" s="16"/>
      <c r="E253" s="16"/>
      <c r="F253" s="16"/>
    </row>
    <row r="254" ht="15.75" customHeight="1">
      <c r="A254" s="16"/>
      <c r="B254" s="16"/>
      <c r="C254" s="16"/>
      <c r="D254" s="16"/>
      <c r="E254" s="16"/>
      <c r="F254" s="16"/>
    </row>
    <row r="255" ht="15.75" customHeight="1">
      <c r="A255" s="16"/>
      <c r="B255" s="16"/>
      <c r="C255" s="16"/>
      <c r="D255" s="16"/>
      <c r="E255" s="16"/>
      <c r="F255" s="16"/>
    </row>
    <row r="256" ht="15.75" customHeight="1">
      <c r="A256" s="16"/>
      <c r="B256" s="16"/>
      <c r="C256" s="16"/>
      <c r="D256" s="16"/>
      <c r="E256" s="16"/>
      <c r="F256" s="16"/>
    </row>
    <row r="257" ht="15.75" customHeight="1">
      <c r="A257" s="16"/>
      <c r="B257" s="16"/>
      <c r="C257" s="16"/>
      <c r="D257" s="16"/>
      <c r="E257" s="16"/>
      <c r="F257" s="16"/>
    </row>
    <row r="258" ht="15.75" customHeight="1">
      <c r="A258" s="16"/>
      <c r="B258" s="16"/>
      <c r="C258" s="16"/>
      <c r="D258" s="16"/>
      <c r="E258" s="16"/>
      <c r="F258" s="16"/>
    </row>
    <row r="259" ht="15.75" customHeight="1">
      <c r="A259" s="16"/>
      <c r="B259" s="16"/>
      <c r="C259" s="16"/>
      <c r="D259" s="16"/>
      <c r="E259" s="16"/>
      <c r="F259" s="16"/>
    </row>
    <row r="260" ht="15.75" customHeight="1">
      <c r="A260" s="16"/>
      <c r="B260" s="16"/>
      <c r="C260" s="16"/>
      <c r="D260" s="16"/>
      <c r="E260" s="16"/>
      <c r="F260" s="16"/>
    </row>
    <row r="261" ht="15.75" customHeight="1">
      <c r="A261" s="16"/>
      <c r="B261" s="16"/>
      <c r="C261" s="16"/>
      <c r="D261" s="16"/>
      <c r="E261" s="16"/>
      <c r="F261" s="16"/>
    </row>
    <row r="262" ht="15.75" customHeight="1">
      <c r="A262" s="16"/>
      <c r="B262" s="16"/>
      <c r="C262" s="16"/>
      <c r="D262" s="16"/>
      <c r="E262" s="16"/>
      <c r="F262" s="16"/>
    </row>
    <row r="263" ht="15.75" customHeight="1">
      <c r="A263" s="16"/>
      <c r="B263" s="16"/>
      <c r="C263" s="16"/>
      <c r="D263" s="16"/>
      <c r="E263" s="16"/>
      <c r="F263" s="16"/>
    </row>
    <row r="264" ht="15.75" customHeight="1">
      <c r="A264" s="16"/>
      <c r="B264" s="16"/>
      <c r="C264" s="16"/>
      <c r="D264" s="16"/>
      <c r="E264" s="16"/>
      <c r="F264" s="16"/>
    </row>
    <row r="265" ht="15.75" customHeight="1">
      <c r="A265" s="16"/>
      <c r="B265" s="16"/>
      <c r="C265" s="16"/>
      <c r="D265" s="16"/>
      <c r="E265" s="16"/>
      <c r="F265" s="16"/>
    </row>
    <row r="266" ht="15.75" customHeight="1">
      <c r="A266" s="16"/>
      <c r="B266" s="16"/>
      <c r="C266" s="16"/>
      <c r="D266" s="16"/>
      <c r="E266" s="16"/>
      <c r="F266" s="16"/>
    </row>
    <row r="267" ht="15.75" customHeight="1">
      <c r="A267" s="16"/>
      <c r="B267" s="16"/>
      <c r="C267" s="16"/>
      <c r="D267" s="16"/>
      <c r="E267" s="16"/>
      <c r="F267" s="16"/>
    </row>
    <row r="268" ht="15.75" customHeight="1">
      <c r="A268" s="16"/>
      <c r="B268" s="16"/>
      <c r="C268" s="16"/>
      <c r="D268" s="16"/>
      <c r="E268" s="16"/>
      <c r="F268" s="16"/>
    </row>
    <row r="269" ht="15.75" customHeight="1">
      <c r="A269" s="16"/>
      <c r="B269" s="16"/>
      <c r="C269" s="16"/>
      <c r="D269" s="16"/>
      <c r="E269" s="16"/>
      <c r="F269" s="16"/>
    </row>
    <row r="270" ht="15.75" customHeight="1">
      <c r="A270" s="16"/>
      <c r="B270" s="16"/>
      <c r="C270" s="16"/>
      <c r="D270" s="16"/>
      <c r="E270" s="16"/>
      <c r="F270" s="16"/>
    </row>
    <row r="271" ht="15.75" customHeight="1">
      <c r="A271" s="16"/>
      <c r="B271" s="16"/>
      <c r="C271" s="16"/>
      <c r="D271" s="16"/>
      <c r="E271" s="16"/>
      <c r="F271" s="16"/>
    </row>
    <row r="272" ht="15.75" customHeight="1">
      <c r="A272" s="16"/>
      <c r="B272" s="16"/>
      <c r="C272" s="16"/>
      <c r="D272" s="16"/>
      <c r="E272" s="16"/>
      <c r="F272" s="16"/>
    </row>
    <row r="273" ht="15.75" customHeight="1">
      <c r="A273" s="16"/>
      <c r="B273" s="16"/>
      <c r="C273" s="16"/>
      <c r="D273" s="16"/>
      <c r="E273" s="16"/>
      <c r="F273" s="16"/>
    </row>
    <row r="274" ht="15.75" customHeight="1">
      <c r="A274" s="16"/>
      <c r="B274" s="16"/>
      <c r="C274" s="16"/>
      <c r="D274" s="16"/>
      <c r="E274" s="16"/>
      <c r="F274" s="16"/>
    </row>
    <row r="275" ht="15.75" customHeight="1">
      <c r="A275" s="16"/>
      <c r="B275" s="16"/>
      <c r="C275" s="16"/>
      <c r="D275" s="16"/>
      <c r="E275" s="16"/>
      <c r="F275" s="16"/>
    </row>
    <row r="276" ht="15.75" customHeight="1">
      <c r="A276" s="16"/>
      <c r="B276" s="16"/>
      <c r="C276" s="16"/>
      <c r="D276" s="16"/>
      <c r="E276" s="16"/>
      <c r="F276" s="16"/>
    </row>
    <row r="277" ht="15.75" customHeight="1">
      <c r="A277" s="16"/>
      <c r="B277" s="16"/>
      <c r="C277" s="16"/>
      <c r="D277" s="16"/>
      <c r="E277" s="16"/>
      <c r="F277" s="16"/>
    </row>
    <row r="278" ht="15.75" customHeight="1">
      <c r="A278" s="16"/>
      <c r="B278" s="16"/>
      <c r="C278" s="16"/>
      <c r="D278" s="16"/>
      <c r="E278" s="16"/>
      <c r="F278" s="16"/>
    </row>
    <row r="279" ht="15.75" customHeight="1">
      <c r="A279" s="16"/>
      <c r="B279" s="16"/>
      <c r="C279" s="16"/>
      <c r="D279" s="16"/>
      <c r="E279" s="16"/>
      <c r="F279" s="16"/>
    </row>
    <row r="280" ht="15.75" customHeight="1">
      <c r="A280" s="16"/>
      <c r="B280" s="16"/>
      <c r="C280" s="16"/>
      <c r="D280" s="16"/>
      <c r="E280" s="16"/>
      <c r="F280" s="16"/>
    </row>
    <row r="281" ht="15.75" customHeight="1">
      <c r="A281" s="16"/>
      <c r="B281" s="16"/>
      <c r="C281" s="16"/>
      <c r="D281" s="16"/>
      <c r="E281" s="16"/>
      <c r="F281" s="16"/>
    </row>
    <row r="282" ht="15.75" customHeight="1">
      <c r="A282" s="16"/>
      <c r="B282" s="16"/>
      <c r="C282" s="16"/>
      <c r="D282" s="16"/>
      <c r="E282" s="16"/>
      <c r="F282" s="16"/>
    </row>
    <row r="283" ht="15.75" customHeight="1">
      <c r="A283" s="16"/>
      <c r="B283" s="16"/>
      <c r="C283" s="16"/>
      <c r="D283" s="16"/>
      <c r="E283" s="16"/>
      <c r="F283" s="16"/>
    </row>
    <row r="284" ht="15.75" customHeight="1">
      <c r="A284" s="16"/>
      <c r="B284" s="16"/>
      <c r="C284" s="16"/>
      <c r="D284" s="16"/>
      <c r="E284" s="16"/>
      <c r="F284" s="16"/>
    </row>
    <row r="285" ht="15.75" customHeight="1">
      <c r="A285" s="16"/>
      <c r="B285" s="16"/>
      <c r="C285" s="16"/>
      <c r="D285" s="16"/>
      <c r="E285" s="16"/>
      <c r="F285" s="16"/>
    </row>
    <row r="286" ht="15.75" customHeight="1">
      <c r="A286" s="16"/>
      <c r="B286" s="16"/>
      <c r="C286" s="16"/>
      <c r="D286" s="16"/>
      <c r="E286" s="16"/>
      <c r="F286" s="16"/>
    </row>
    <row r="287" ht="15.75" customHeight="1">
      <c r="A287" s="16"/>
      <c r="B287" s="16"/>
      <c r="C287" s="16"/>
      <c r="D287" s="16"/>
      <c r="E287" s="16"/>
      <c r="F287" s="16"/>
    </row>
    <row r="288" ht="15.75" customHeight="1">
      <c r="A288" s="16"/>
      <c r="B288" s="16"/>
      <c r="C288" s="16"/>
      <c r="D288" s="16"/>
      <c r="E288" s="16"/>
      <c r="F288" s="16"/>
    </row>
    <row r="289" ht="15.75" customHeight="1">
      <c r="A289" s="16"/>
      <c r="B289" s="16"/>
      <c r="C289" s="16"/>
      <c r="D289" s="16"/>
      <c r="E289" s="16"/>
      <c r="F289" s="16"/>
    </row>
    <row r="290" ht="15.75" customHeight="1">
      <c r="A290" s="16"/>
      <c r="B290" s="16"/>
      <c r="C290" s="16"/>
      <c r="D290" s="16"/>
      <c r="E290" s="16"/>
      <c r="F290" s="16"/>
    </row>
    <row r="291" ht="15.75" customHeight="1">
      <c r="A291" s="16"/>
      <c r="B291" s="16"/>
      <c r="C291" s="16"/>
      <c r="D291" s="16"/>
      <c r="E291" s="16"/>
      <c r="F291" s="16"/>
    </row>
    <row r="292" ht="15.75" customHeight="1">
      <c r="A292" s="16"/>
      <c r="B292" s="16"/>
      <c r="C292" s="16"/>
      <c r="D292" s="16"/>
      <c r="E292" s="16"/>
      <c r="F292" s="16"/>
    </row>
    <row r="293" ht="15.75" customHeight="1">
      <c r="A293" s="16"/>
      <c r="B293" s="16"/>
      <c r="C293" s="16"/>
      <c r="D293" s="16"/>
      <c r="E293" s="16"/>
      <c r="F293" s="16"/>
    </row>
    <row r="294" ht="15.75" customHeight="1">
      <c r="A294" s="16"/>
      <c r="B294" s="16"/>
      <c r="C294" s="16"/>
      <c r="D294" s="16"/>
      <c r="E294" s="16"/>
      <c r="F294" s="16"/>
    </row>
    <row r="295" ht="15.75" customHeight="1">
      <c r="A295" s="16"/>
      <c r="B295" s="16"/>
      <c r="C295" s="16"/>
      <c r="D295" s="16"/>
      <c r="E295" s="16"/>
      <c r="F295" s="16"/>
    </row>
    <row r="296" ht="15.75" customHeight="1">
      <c r="A296" s="16"/>
      <c r="B296" s="16"/>
      <c r="C296" s="16"/>
      <c r="D296" s="16"/>
      <c r="E296" s="16"/>
      <c r="F296" s="16"/>
    </row>
    <row r="297" ht="15.75" customHeight="1">
      <c r="A297" s="16"/>
      <c r="B297" s="16"/>
      <c r="C297" s="16"/>
      <c r="D297" s="16"/>
      <c r="E297" s="16"/>
      <c r="F297" s="16"/>
    </row>
    <row r="298" ht="15.75" customHeight="1">
      <c r="A298" s="16"/>
      <c r="B298" s="16"/>
      <c r="C298" s="16"/>
      <c r="D298" s="16"/>
      <c r="E298" s="16"/>
      <c r="F298" s="16"/>
    </row>
    <row r="299" ht="15.75" customHeight="1">
      <c r="A299" s="16"/>
      <c r="B299" s="16"/>
      <c r="C299" s="16"/>
      <c r="D299" s="16"/>
      <c r="E299" s="16"/>
      <c r="F299" s="16"/>
    </row>
    <row r="300" ht="15.75" customHeight="1">
      <c r="A300" s="16"/>
      <c r="B300" s="16"/>
      <c r="C300" s="16"/>
      <c r="D300" s="16"/>
      <c r="E300" s="16"/>
      <c r="F300" s="16"/>
    </row>
    <row r="301" ht="15.75" customHeight="1">
      <c r="A301" s="16"/>
      <c r="B301" s="16"/>
      <c r="C301" s="16"/>
      <c r="D301" s="16"/>
      <c r="E301" s="16"/>
      <c r="F301" s="16"/>
    </row>
    <row r="302" ht="15.75" customHeight="1">
      <c r="A302" s="16"/>
      <c r="B302" s="16"/>
      <c r="C302" s="16"/>
      <c r="D302" s="16"/>
      <c r="E302" s="16"/>
      <c r="F302" s="16"/>
    </row>
    <row r="303" ht="15.75" customHeight="1">
      <c r="A303" s="16"/>
      <c r="B303" s="16"/>
      <c r="C303" s="16"/>
      <c r="D303" s="16"/>
      <c r="E303" s="16"/>
      <c r="F303" s="16"/>
    </row>
    <row r="304" ht="15.75" customHeight="1">
      <c r="A304" s="16"/>
      <c r="B304" s="16"/>
      <c r="C304" s="16"/>
      <c r="D304" s="16"/>
      <c r="E304" s="16"/>
      <c r="F304" s="16"/>
    </row>
    <row r="305" ht="15.75" customHeight="1">
      <c r="A305" s="16"/>
      <c r="B305" s="16"/>
      <c r="C305" s="16"/>
      <c r="D305" s="16"/>
      <c r="E305" s="16"/>
      <c r="F305" s="16"/>
    </row>
    <row r="306" ht="15.75" customHeight="1">
      <c r="A306" s="16"/>
      <c r="B306" s="16"/>
      <c r="C306" s="16"/>
      <c r="D306" s="16"/>
      <c r="E306" s="16"/>
      <c r="F306" s="16"/>
    </row>
    <row r="307" ht="15.75" customHeight="1">
      <c r="A307" s="16"/>
      <c r="B307" s="16"/>
      <c r="C307" s="16"/>
      <c r="D307" s="16"/>
      <c r="E307" s="16"/>
      <c r="F307" s="16"/>
    </row>
    <row r="308" ht="15.75" customHeight="1">
      <c r="A308" s="16"/>
      <c r="B308" s="16"/>
      <c r="C308" s="16"/>
      <c r="D308" s="16"/>
      <c r="E308" s="16"/>
      <c r="F308" s="16"/>
    </row>
    <row r="309" ht="15.75" customHeight="1">
      <c r="A309" s="16"/>
      <c r="B309" s="16"/>
      <c r="C309" s="16"/>
      <c r="D309" s="16"/>
      <c r="E309" s="16"/>
      <c r="F309" s="16"/>
    </row>
    <row r="310" ht="15.75" customHeight="1">
      <c r="A310" s="16"/>
      <c r="B310" s="16"/>
      <c r="C310" s="16"/>
      <c r="D310" s="16"/>
      <c r="E310" s="16"/>
      <c r="F310" s="16"/>
    </row>
    <row r="311" ht="15.75" customHeight="1">
      <c r="A311" s="16"/>
      <c r="B311" s="16"/>
      <c r="C311" s="16"/>
      <c r="D311" s="16"/>
      <c r="E311" s="16"/>
      <c r="F311" s="16"/>
    </row>
    <row r="312" ht="15.75" customHeight="1">
      <c r="A312" s="16"/>
      <c r="B312" s="16"/>
      <c r="C312" s="16"/>
      <c r="D312" s="16"/>
      <c r="E312" s="16"/>
      <c r="F312" s="16"/>
    </row>
    <row r="313" ht="15.75" customHeight="1">
      <c r="A313" s="16"/>
      <c r="B313" s="16"/>
      <c r="C313" s="16"/>
      <c r="D313" s="16"/>
      <c r="E313" s="16"/>
      <c r="F313" s="16"/>
    </row>
    <row r="314" ht="15.75" customHeight="1">
      <c r="A314" s="16"/>
      <c r="B314" s="16"/>
      <c r="C314" s="16"/>
      <c r="D314" s="16"/>
      <c r="E314" s="16"/>
      <c r="F314" s="16"/>
    </row>
    <row r="315" ht="15.75" customHeight="1">
      <c r="A315" s="16"/>
      <c r="B315" s="16"/>
      <c r="C315" s="16"/>
      <c r="D315" s="16"/>
      <c r="E315" s="16"/>
      <c r="F315" s="16"/>
    </row>
    <row r="316" ht="15.75" customHeight="1">
      <c r="A316" s="16"/>
      <c r="B316" s="16"/>
      <c r="C316" s="16"/>
      <c r="D316" s="16"/>
      <c r="E316" s="16"/>
      <c r="F316" s="16"/>
    </row>
    <row r="317" ht="15.75" customHeight="1">
      <c r="A317" s="16"/>
      <c r="B317" s="16"/>
      <c r="C317" s="16"/>
      <c r="D317" s="16"/>
      <c r="E317" s="16"/>
      <c r="F317" s="16"/>
    </row>
    <row r="318" ht="15.75" customHeight="1">
      <c r="A318" s="16"/>
      <c r="B318" s="16"/>
      <c r="C318" s="16"/>
      <c r="D318" s="16"/>
      <c r="E318" s="16"/>
      <c r="F318" s="16"/>
    </row>
    <row r="319" ht="15.75" customHeight="1">
      <c r="A319" s="16"/>
      <c r="B319" s="16"/>
      <c r="C319" s="16"/>
      <c r="D319" s="16"/>
      <c r="E319" s="16"/>
      <c r="F319" s="16"/>
    </row>
    <row r="320" ht="15.75" customHeight="1">
      <c r="A320" s="16"/>
      <c r="B320" s="16"/>
      <c r="C320" s="16"/>
      <c r="D320" s="16"/>
      <c r="E320" s="16"/>
      <c r="F320" s="16"/>
    </row>
    <row r="321" ht="15.75" customHeight="1">
      <c r="A321" s="16"/>
      <c r="B321" s="16"/>
      <c r="C321" s="16"/>
      <c r="D321" s="16"/>
      <c r="E321" s="16"/>
      <c r="F321" s="16"/>
    </row>
    <row r="322" ht="15.75" customHeight="1">
      <c r="A322" s="16"/>
      <c r="B322" s="16"/>
      <c r="C322" s="16"/>
      <c r="D322" s="16"/>
      <c r="E322" s="16"/>
      <c r="F322" s="16"/>
    </row>
    <row r="323" ht="15.75" customHeight="1">
      <c r="A323" s="16"/>
      <c r="B323" s="16"/>
      <c r="C323" s="16"/>
      <c r="D323" s="16"/>
      <c r="E323" s="16"/>
      <c r="F323" s="16"/>
    </row>
    <row r="324" ht="15.75" customHeight="1">
      <c r="A324" s="16"/>
      <c r="B324" s="16"/>
      <c r="C324" s="16"/>
      <c r="D324" s="16"/>
      <c r="E324" s="16"/>
      <c r="F324" s="16"/>
    </row>
    <row r="325" ht="15.75" customHeight="1">
      <c r="A325" s="16"/>
      <c r="B325" s="16"/>
      <c r="C325" s="16"/>
      <c r="D325" s="16"/>
      <c r="E325" s="16"/>
      <c r="F325" s="16"/>
    </row>
    <row r="326" ht="15.75" customHeight="1">
      <c r="A326" s="16"/>
      <c r="B326" s="16"/>
      <c r="C326" s="16"/>
      <c r="D326" s="16"/>
      <c r="E326" s="16"/>
      <c r="F326" s="16"/>
    </row>
    <row r="327" ht="15.75" customHeight="1">
      <c r="A327" s="16"/>
      <c r="B327" s="16"/>
      <c r="C327" s="16"/>
      <c r="D327" s="16"/>
      <c r="E327" s="16"/>
      <c r="F327" s="16"/>
    </row>
    <row r="328" ht="15.75" customHeight="1">
      <c r="A328" s="16"/>
      <c r="B328" s="16"/>
      <c r="C328" s="16"/>
      <c r="D328" s="16"/>
      <c r="E328" s="16"/>
      <c r="F328" s="16"/>
    </row>
    <row r="329" ht="15.75" customHeight="1">
      <c r="A329" s="16"/>
      <c r="B329" s="16"/>
      <c r="C329" s="16"/>
      <c r="D329" s="16"/>
      <c r="E329" s="16"/>
      <c r="F329" s="16"/>
    </row>
    <row r="330" ht="15.75" customHeight="1">
      <c r="A330" s="16"/>
      <c r="B330" s="16"/>
      <c r="C330" s="16"/>
      <c r="D330" s="16"/>
      <c r="E330" s="16"/>
      <c r="F330" s="16"/>
    </row>
    <row r="331" ht="15.75" customHeight="1">
      <c r="A331" s="16"/>
      <c r="B331" s="16"/>
      <c r="C331" s="16"/>
      <c r="D331" s="16"/>
      <c r="E331" s="16"/>
      <c r="F331" s="16"/>
    </row>
    <row r="332" ht="15.75" customHeight="1">
      <c r="A332" s="16"/>
      <c r="B332" s="16"/>
      <c r="C332" s="16"/>
      <c r="D332" s="16"/>
      <c r="E332" s="16"/>
      <c r="F332" s="16"/>
    </row>
    <row r="333" ht="15.75" customHeight="1">
      <c r="A333" s="16"/>
      <c r="B333" s="16"/>
      <c r="C333" s="16"/>
      <c r="D333" s="16"/>
      <c r="E333" s="16"/>
      <c r="F333" s="16"/>
    </row>
    <row r="334" ht="15.75" customHeight="1">
      <c r="A334" s="16"/>
      <c r="B334" s="16"/>
      <c r="C334" s="16"/>
      <c r="D334" s="16"/>
      <c r="E334" s="16"/>
      <c r="F334" s="16"/>
    </row>
    <row r="335" ht="15.75" customHeight="1">
      <c r="A335" s="16"/>
      <c r="B335" s="16"/>
      <c r="C335" s="16"/>
      <c r="D335" s="16"/>
      <c r="E335" s="16"/>
      <c r="F335" s="16"/>
    </row>
    <row r="336" ht="15.75" customHeight="1">
      <c r="A336" s="16"/>
      <c r="B336" s="16"/>
      <c r="C336" s="16"/>
      <c r="D336" s="16"/>
      <c r="E336" s="16"/>
      <c r="F336" s="16"/>
    </row>
    <row r="337" ht="15.75" customHeight="1">
      <c r="A337" s="16"/>
      <c r="B337" s="16"/>
      <c r="C337" s="16"/>
      <c r="D337" s="16"/>
      <c r="E337" s="16"/>
      <c r="F337" s="16"/>
    </row>
    <row r="338" ht="15.75" customHeight="1">
      <c r="A338" s="16"/>
      <c r="B338" s="16"/>
      <c r="C338" s="16"/>
      <c r="D338" s="16"/>
      <c r="E338" s="16"/>
      <c r="F338" s="16"/>
    </row>
    <row r="339" ht="15.75" customHeight="1">
      <c r="A339" s="16"/>
      <c r="B339" s="16"/>
      <c r="C339" s="16"/>
      <c r="D339" s="16"/>
      <c r="E339" s="16"/>
      <c r="F339" s="16"/>
    </row>
    <row r="340" ht="15.75" customHeight="1">
      <c r="A340" s="16"/>
      <c r="B340" s="16"/>
      <c r="C340" s="16"/>
      <c r="D340" s="16"/>
      <c r="E340" s="16"/>
      <c r="F340" s="16"/>
    </row>
    <row r="341" ht="15.75" customHeight="1">
      <c r="A341" s="16"/>
      <c r="B341" s="16"/>
      <c r="C341" s="16"/>
      <c r="D341" s="16"/>
      <c r="E341" s="16"/>
      <c r="F341" s="16"/>
    </row>
    <row r="342" ht="15.75" customHeight="1">
      <c r="A342" s="16"/>
      <c r="B342" s="16"/>
      <c r="C342" s="16"/>
      <c r="D342" s="16"/>
      <c r="E342" s="16"/>
      <c r="F342" s="16"/>
    </row>
    <row r="343" ht="15.75" customHeight="1">
      <c r="A343" s="16"/>
      <c r="B343" s="16"/>
      <c r="C343" s="16"/>
      <c r="D343" s="16"/>
      <c r="E343" s="16"/>
      <c r="F343" s="16"/>
    </row>
    <row r="344" ht="15.75" customHeight="1">
      <c r="A344" s="16"/>
      <c r="B344" s="16"/>
      <c r="C344" s="16"/>
      <c r="D344" s="16"/>
      <c r="E344" s="16"/>
      <c r="F344" s="16"/>
    </row>
    <row r="345" ht="15.75" customHeight="1">
      <c r="A345" s="16"/>
      <c r="B345" s="16"/>
      <c r="C345" s="16"/>
      <c r="D345" s="16"/>
      <c r="E345" s="16"/>
      <c r="F345" s="16"/>
    </row>
    <row r="346" ht="15.75" customHeight="1">
      <c r="A346" s="16"/>
      <c r="B346" s="16"/>
      <c r="C346" s="16"/>
      <c r="D346" s="16"/>
      <c r="E346" s="16"/>
      <c r="F346" s="16"/>
    </row>
    <row r="347" ht="15.75" customHeight="1">
      <c r="A347" s="16"/>
      <c r="B347" s="16"/>
      <c r="C347" s="16"/>
      <c r="D347" s="16"/>
      <c r="E347" s="16"/>
      <c r="F347" s="16"/>
    </row>
    <row r="348" ht="15.75" customHeight="1">
      <c r="A348" s="16"/>
      <c r="B348" s="16"/>
      <c r="C348" s="16"/>
      <c r="D348" s="16"/>
      <c r="E348" s="16"/>
      <c r="F348" s="16"/>
    </row>
    <row r="349" ht="15.75" customHeight="1">
      <c r="A349" s="16"/>
      <c r="B349" s="16"/>
      <c r="C349" s="16"/>
      <c r="D349" s="16"/>
      <c r="E349" s="16"/>
      <c r="F349" s="16"/>
    </row>
    <row r="350" ht="15.75" customHeight="1">
      <c r="A350" s="16"/>
      <c r="B350" s="16"/>
      <c r="C350" s="16"/>
      <c r="D350" s="16"/>
      <c r="E350" s="16"/>
      <c r="F350" s="16"/>
    </row>
    <row r="351" ht="15.75" customHeight="1">
      <c r="A351" s="16"/>
      <c r="B351" s="16"/>
      <c r="C351" s="16"/>
      <c r="D351" s="16"/>
      <c r="E351" s="16"/>
      <c r="F351" s="16"/>
    </row>
    <row r="352" ht="15.75" customHeight="1">
      <c r="A352" s="16"/>
      <c r="B352" s="16"/>
      <c r="C352" s="16"/>
      <c r="D352" s="16"/>
      <c r="E352" s="16"/>
      <c r="F352" s="16"/>
    </row>
    <row r="353" ht="15.75" customHeight="1">
      <c r="A353" s="16"/>
      <c r="B353" s="16"/>
      <c r="C353" s="16"/>
      <c r="D353" s="16"/>
      <c r="E353" s="16"/>
      <c r="F353" s="16"/>
    </row>
    <row r="354" ht="15.75" customHeight="1">
      <c r="A354" s="16"/>
      <c r="B354" s="16"/>
      <c r="C354" s="16"/>
      <c r="D354" s="16"/>
      <c r="E354" s="16"/>
      <c r="F354" s="16"/>
    </row>
    <row r="355" ht="15.75" customHeight="1">
      <c r="A355" s="16"/>
      <c r="B355" s="16"/>
      <c r="C355" s="16"/>
      <c r="D355" s="16"/>
      <c r="E355" s="16"/>
      <c r="F355" s="16"/>
    </row>
    <row r="356" ht="15.75" customHeight="1">
      <c r="A356" s="16"/>
      <c r="B356" s="16"/>
      <c r="C356" s="16"/>
      <c r="D356" s="16"/>
      <c r="E356" s="16"/>
      <c r="F356" s="16"/>
    </row>
    <row r="357" ht="15.75" customHeight="1">
      <c r="A357" s="16"/>
      <c r="B357" s="16"/>
      <c r="C357" s="16"/>
      <c r="D357" s="16"/>
      <c r="E357" s="16"/>
      <c r="F357" s="16"/>
    </row>
    <row r="358" ht="15.75" customHeight="1">
      <c r="A358" s="16"/>
      <c r="B358" s="16"/>
      <c r="C358" s="16"/>
      <c r="D358" s="16"/>
      <c r="E358" s="16"/>
      <c r="F358" s="16"/>
    </row>
    <row r="359" ht="15.75" customHeight="1">
      <c r="A359" s="16"/>
      <c r="B359" s="16"/>
      <c r="C359" s="16"/>
      <c r="D359" s="16"/>
      <c r="E359" s="16"/>
      <c r="F359" s="16"/>
    </row>
    <row r="360" ht="15.75" customHeight="1">
      <c r="A360" s="16"/>
      <c r="B360" s="16"/>
      <c r="C360" s="16"/>
      <c r="D360" s="16"/>
      <c r="E360" s="16"/>
      <c r="F360" s="16"/>
    </row>
    <row r="361" ht="15.75" customHeight="1">
      <c r="A361" s="16"/>
      <c r="B361" s="16"/>
      <c r="C361" s="16"/>
      <c r="D361" s="16"/>
      <c r="E361" s="16"/>
      <c r="F361" s="16"/>
    </row>
    <row r="362" ht="15.75" customHeight="1">
      <c r="A362" s="16"/>
      <c r="B362" s="16"/>
      <c r="C362" s="16"/>
      <c r="D362" s="16"/>
      <c r="E362" s="16"/>
      <c r="F362" s="16"/>
    </row>
    <row r="363" ht="15.75" customHeight="1">
      <c r="A363" s="16"/>
      <c r="B363" s="16"/>
      <c r="C363" s="16"/>
      <c r="D363" s="16"/>
      <c r="E363" s="16"/>
      <c r="F363" s="16"/>
    </row>
    <row r="364" ht="15.75" customHeight="1">
      <c r="A364" s="16"/>
      <c r="B364" s="16"/>
      <c r="C364" s="16"/>
      <c r="D364" s="16"/>
      <c r="E364" s="16"/>
      <c r="F364" s="16"/>
    </row>
    <row r="365" ht="15.75" customHeight="1">
      <c r="A365" s="16"/>
      <c r="B365" s="16"/>
      <c r="C365" s="16"/>
      <c r="D365" s="16"/>
      <c r="E365" s="16"/>
      <c r="F365" s="16"/>
    </row>
    <row r="366" ht="15.75" customHeight="1">
      <c r="A366" s="16"/>
      <c r="B366" s="16"/>
      <c r="C366" s="16"/>
      <c r="D366" s="16"/>
      <c r="E366" s="16"/>
      <c r="F366" s="16"/>
    </row>
    <row r="367" ht="15.75" customHeight="1">
      <c r="A367" s="16"/>
      <c r="B367" s="16"/>
      <c r="C367" s="16"/>
      <c r="D367" s="16"/>
      <c r="E367" s="16"/>
      <c r="F367" s="16"/>
    </row>
    <row r="368" ht="15.75" customHeight="1">
      <c r="A368" s="16"/>
      <c r="B368" s="16"/>
      <c r="C368" s="16"/>
      <c r="D368" s="16"/>
      <c r="E368" s="16"/>
      <c r="F368" s="16"/>
    </row>
    <row r="369" ht="15.75" customHeight="1">
      <c r="A369" s="16"/>
      <c r="B369" s="16"/>
      <c r="C369" s="16"/>
      <c r="D369" s="16"/>
      <c r="E369" s="16"/>
      <c r="F369" s="16"/>
    </row>
    <row r="370" ht="15.75" customHeight="1">
      <c r="A370" s="16"/>
      <c r="B370" s="16"/>
      <c r="C370" s="16"/>
      <c r="D370" s="16"/>
      <c r="E370" s="16"/>
      <c r="F370" s="16"/>
    </row>
    <row r="371" ht="15.75" customHeight="1">
      <c r="A371" s="16"/>
      <c r="B371" s="16"/>
      <c r="C371" s="16"/>
      <c r="D371" s="16"/>
      <c r="E371" s="16"/>
      <c r="F371" s="16"/>
    </row>
    <row r="372" ht="15.75" customHeight="1">
      <c r="A372" s="16"/>
      <c r="B372" s="16"/>
      <c r="C372" s="16"/>
      <c r="D372" s="16"/>
      <c r="E372" s="16"/>
      <c r="F372" s="16"/>
    </row>
    <row r="373" ht="15.75" customHeight="1">
      <c r="A373" s="16"/>
      <c r="B373" s="16"/>
      <c r="C373" s="16"/>
      <c r="D373" s="16"/>
      <c r="E373" s="16"/>
      <c r="F373" s="16"/>
    </row>
    <row r="374" ht="15.75" customHeight="1">
      <c r="A374" s="16"/>
      <c r="B374" s="16"/>
      <c r="C374" s="16"/>
      <c r="D374" s="16"/>
      <c r="E374" s="16"/>
      <c r="F374" s="16"/>
    </row>
    <row r="375" ht="15.75" customHeight="1">
      <c r="A375" s="16"/>
      <c r="B375" s="16"/>
      <c r="C375" s="16"/>
      <c r="D375" s="16"/>
      <c r="E375" s="16"/>
      <c r="F375" s="16"/>
    </row>
    <row r="376" ht="15.75" customHeight="1">
      <c r="A376" s="16"/>
      <c r="B376" s="16"/>
      <c r="C376" s="16"/>
      <c r="D376" s="16"/>
      <c r="E376" s="16"/>
      <c r="F376" s="16"/>
    </row>
    <row r="377" ht="15.75" customHeight="1">
      <c r="A377" s="16"/>
      <c r="B377" s="16"/>
      <c r="C377" s="16"/>
      <c r="D377" s="16"/>
      <c r="E377" s="16"/>
      <c r="F377" s="16"/>
    </row>
    <row r="378" ht="15.75" customHeight="1">
      <c r="A378" s="16"/>
      <c r="B378" s="16"/>
      <c r="C378" s="16"/>
      <c r="D378" s="16"/>
      <c r="E378" s="16"/>
      <c r="F378" s="16"/>
    </row>
    <row r="379" ht="15.75" customHeight="1">
      <c r="A379" s="16"/>
      <c r="B379" s="16"/>
      <c r="C379" s="16"/>
      <c r="D379" s="16"/>
      <c r="E379" s="16"/>
      <c r="F379" s="16"/>
    </row>
    <row r="380" ht="15.75" customHeight="1">
      <c r="A380" s="16"/>
      <c r="B380" s="16"/>
      <c r="C380" s="16"/>
      <c r="D380" s="16"/>
      <c r="E380" s="16"/>
      <c r="F380" s="16"/>
    </row>
    <row r="381" ht="15.75" customHeight="1">
      <c r="A381" s="16"/>
      <c r="B381" s="16"/>
      <c r="C381" s="16"/>
      <c r="D381" s="16"/>
      <c r="E381" s="16"/>
      <c r="F381" s="16"/>
    </row>
    <row r="382" ht="15.75" customHeight="1">
      <c r="A382" s="16"/>
      <c r="B382" s="16"/>
      <c r="C382" s="16"/>
      <c r="D382" s="16"/>
      <c r="E382" s="16"/>
      <c r="F382" s="16"/>
    </row>
    <row r="383" ht="15.75" customHeight="1">
      <c r="A383" s="16"/>
      <c r="B383" s="16"/>
      <c r="C383" s="16"/>
      <c r="D383" s="16"/>
      <c r="E383" s="16"/>
      <c r="F383" s="16"/>
    </row>
    <row r="384" ht="15.75" customHeight="1">
      <c r="A384" s="16"/>
      <c r="B384" s="16"/>
      <c r="C384" s="16"/>
      <c r="D384" s="16"/>
      <c r="E384" s="16"/>
      <c r="F384" s="16"/>
    </row>
    <row r="385" ht="15.75" customHeight="1">
      <c r="A385" s="16"/>
      <c r="B385" s="16"/>
      <c r="C385" s="16"/>
      <c r="D385" s="16"/>
      <c r="E385" s="16"/>
      <c r="F385" s="16"/>
    </row>
    <row r="386" ht="15.75" customHeight="1">
      <c r="A386" s="16"/>
      <c r="B386" s="16"/>
      <c r="C386" s="16"/>
      <c r="D386" s="16"/>
      <c r="E386" s="16"/>
      <c r="F386" s="16"/>
    </row>
    <row r="387" ht="15.75" customHeight="1">
      <c r="A387" s="16"/>
      <c r="B387" s="16"/>
      <c r="C387" s="16"/>
      <c r="D387" s="16"/>
      <c r="E387" s="16"/>
      <c r="F387" s="16"/>
    </row>
    <row r="388" ht="15.75" customHeight="1">
      <c r="A388" s="16"/>
      <c r="B388" s="16"/>
      <c r="C388" s="16"/>
      <c r="D388" s="16"/>
      <c r="E388" s="16"/>
      <c r="F388" s="16"/>
    </row>
    <row r="389" ht="15.75" customHeight="1">
      <c r="A389" s="16"/>
      <c r="B389" s="16"/>
      <c r="C389" s="16"/>
      <c r="D389" s="16"/>
      <c r="E389" s="16"/>
      <c r="F389" s="16"/>
    </row>
    <row r="390" ht="15.75" customHeight="1">
      <c r="A390" s="16"/>
      <c r="B390" s="16"/>
      <c r="C390" s="16"/>
      <c r="D390" s="16"/>
      <c r="E390" s="16"/>
      <c r="F390" s="16"/>
    </row>
    <row r="391" ht="15.75" customHeight="1">
      <c r="A391" s="16"/>
      <c r="B391" s="16"/>
      <c r="C391" s="16"/>
      <c r="D391" s="16"/>
      <c r="E391" s="16"/>
      <c r="F391" s="16"/>
    </row>
    <row r="392" ht="15.75" customHeight="1">
      <c r="A392" s="16"/>
      <c r="B392" s="16"/>
      <c r="C392" s="16"/>
      <c r="D392" s="16"/>
      <c r="E392" s="16"/>
      <c r="F392" s="16"/>
    </row>
    <row r="393" ht="15.75" customHeight="1">
      <c r="A393" s="16"/>
      <c r="B393" s="16"/>
      <c r="C393" s="16"/>
      <c r="D393" s="16"/>
      <c r="E393" s="16"/>
      <c r="F393" s="16"/>
    </row>
    <row r="394" ht="15.75" customHeight="1">
      <c r="A394" s="16"/>
      <c r="B394" s="16"/>
      <c r="C394" s="16"/>
      <c r="D394" s="16"/>
      <c r="E394" s="16"/>
      <c r="F394" s="16"/>
    </row>
    <row r="395" ht="15.75" customHeight="1">
      <c r="A395" s="16"/>
      <c r="B395" s="16"/>
      <c r="C395" s="16"/>
      <c r="D395" s="16"/>
      <c r="E395" s="16"/>
      <c r="F395" s="16"/>
    </row>
    <row r="396" ht="15.75" customHeight="1">
      <c r="A396" s="16"/>
      <c r="B396" s="16"/>
      <c r="C396" s="16"/>
      <c r="D396" s="16"/>
      <c r="E396" s="16"/>
      <c r="F396" s="16"/>
    </row>
    <row r="397" ht="15.75" customHeight="1">
      <c r="A397" s="16"/>
      <c r="B397" s="16"/>
      <c r="C397" s="16"/>
      <c r="D397" s="16"/>
      <c r="E397" s="16"/>
      <c r="F397" s="16"/>
    </row>
    <row r="398" ht="15.75" customHeight="1">
      <c r="A398" s="16"/>
      <c r="B398" s="16"/>
      <c r="C398" s="16"/>
      <c r="D398" s="16"/>
      <c r="E398" s="16"/>
      <c r="F398" s="16"/>
    </row>
    <row r="399" ht="15.75" customHeight="1">
      <c r="A399" s="16"/>
      <c r="B399" s="16"/>
      <c r="C399" s="16"/>
      <c r="D399" s="16"/>
      <c r="E399" s="16"/>
      <c r="F399" s="16"/>
    </row>
    <row r="400" ht="15.75" customHeight="1">
      <c r="A400" s="16"/>
      <c r="B400" s="16"/>
      <c r="C400" s="16"/>
      <c r="D400" s="16"/>
      <c r="E400" s="16"/>
      <c r="F400" s="16"/>
    </row>
    <row r="401" ht="15.75" customHeight="1">
      <c r="A401" s="16"/>
      <c r="B401" s="16"/>
      <c r="C401" s="16"/>
      <c r="D401" s="16"/>
      <c r="E401" s="16"/>
      <c r="F401" s="16"/>
    </row>
    <row r="402" ht="15.75" customHeight="1">
      <c r="A402" s="16"/>
      <c r="B402" s="16"/>
      <c r="C402" s="16"/>
      <c r="D402" s="16"/>
      <c r="E402" s="16"/>
      <c r="F402" s="16"/>
    </row>
    <row r="403" ht="15.75" customHeight="1">
      <c r="A403" s="16"/>
      <c r="B403" s="16"/>
      <c r="C403" s="16"/>
      <c r="D403" s="16"/>
      <c r="E403" s="16"/>
      <c r="F403" s="16"/>
    </row>
    <row r="404" ht="15.75" customHeight="1">
      <c r="A404" s="16"/>
      <c r="B404" s="16"/>
      <c r="C404" s="16"/>
      <c r="D404" s="16"/>
      <c r="E404" s="16"/>
      <c r="F404" s="16"/>
    </row>
    <row r="405" ht="15.75" customHeight="1">
      <c r="A405" s="16"/>
      <c r="B405" s="16"/>
      <c r="C405" s="16"/>
      <c r="D405" s="16"/>
      <c r="E405" s="16"/>
      <c r="F405" s="16"/>
    </row>
    <row r="406" ht="15.75" customHeight="1">
      <c r="A406" s="16"/>
      <c r="B406" s="16"/>
      <c r="C406" s="16"/>
      <c r="D406" s="16"/>
      <c r="E406" s="16"/>
      <c r="F406" s="16"/>
    </row>
    <row r="407" ht="15.75" customHeight="1">
      <c r="A407" s="16"/>
      <c r="B407" s="16"/>
      <c r="C407" s="16"/>
      <c r="D407" s="16"/>
      <c r="E407" s="16"/>
      <c r="F407" s="16"/>
    </row>
    <row r="408" ht="15.75" customHeight="1">
      <c r="A408" s="16"/>
      <c r="B408" s="16"/>
      <c r="C408" s="16"/>
      <c r="D408" s="16"/>
      <c r="E408" s="16"/>
      <c r="F408" s="16"/>
    </row>
    <row r="409" ht="15.75" customHeight="1">
      <c r="A409" s="16"/>
      <c r="B409" s="16"/>
      <c r="C409" s="16"/>
      <c r="D409" s="16"/>
      <c r="E409" s="16"/>
      <c r="F409" s="16"/>
    </row>
    <row r="410" ht="15.75" customHeight="1">
      <c r="A410" s="16"/>
      <c r="B410" s="16"/>
      <c r="C410" s="16"/>
      <c r="D410" s="16"/>
      <c r="E410" s="16"/>
      <c r="F410" s="16"/>
    </row>
    <row r="411" ht="15.75" customHeight="1">
      <c r="A411" s="16"/>
      <c r="B411" s="16"/>
      <c r="C411" s="16"/>
      <c r="D411" s="16"/>
      <c r="E411" s="16"/>
      <c r="F411" s="16"/>
    </row>
    <row r="412" ht="15.75" customHeight="1">
      <c r="A412" s="16"/>
      <c r="B412" s="16"/>
      <c r="C412" s="16"/>
      <c r="D412" s="16"/>
      <c r="E412" s="16"/>
      <c r="F412" s="16"/>
    </row>
    <row r="413" ht="15.75" customHeight="1">
      <c r="A413" s="16"/>
      <c r="B413" s="16"/>
      <c r="C413" s="16"/>
      <c r="D413" s="16"/>
      <c r="E413" s="16"/>
      <c r="F413" s="16"/>
    </row>
    <row r="414" ht="15.75" customHeight="1">
      <c r="A414" s="16"/>
      <c r="B414" s="16"/>
      <c r="C414" s="16"/>
      <c r="D414" s="16"/>
      <c r="E414" s="16"/>
      <c r="F414" s="16"/>
    </row>
    <row r="415" ht="15.75" customHeight="1">
      <c r="A415" s="16"/>
      <c r="B415" s="16"/>
      <c r="C415" s="16"/>
      <c r="D415" s="16"/>
      <c r="E415" s="16"/>
      <c r="F415" s="16"/>
    </row>
    <row r="416" ht="15.75" customHeight="1">
      <c r="A416" s="16"/>
      <c r="B416" s="16"/>
      <c r="C416" s="16"/>
      <c r="D416" s="16"/>
      <c r="E416" s="16"/>
      <c r="F416" s="16"/>
    </row>
    <row r="417" ht="15.75" customHeight="1">
      <c r="A417" s="16"/>
      <c r="B417" s="16"/>
      <c r="C417" s="16"/>
      <c r="D417" s="16"/>
      <c r="E417" s="16"/>
      <c r="F417" s="16"/>
    </row>
    <row r="418" ht="15.75" customHeight="1">
      <c r="A418" s="16"/>
      <c r="B418" s="16"/>
      <c r="C418" s="16"/>
      <c r="D418" s="16"/>
      <c r="E418" s="16"/>
      <c r="F418" s="16"/>
    </row>
    <row r="419" ht="15.75" customHeight="1">
      <c r="A419" s="16"/>
      <c r="B419" s="16"/>
      <c r="C419" s="16"/>
      <c r="D419" s="16"/>
      <c r="E419" s="16"/>
      <c r="F419" s="16"/>
    </row>
    <row r="420" ht="15.75" customHeight="1">
      <c r="A420" s="16"/>
      <c r="B420" s="16"/>
      <c r="C420" s="16"/>
      <c r="D420" s="16"/>
      <c r="E420" s="16"/>
      <c r="F420" s="16"/>
    </row>
    <row r="421" ht="15.75" customHeight="1">
      <c r="A421" s="16"/>
      <c r="B421" s="16"/>
      <c r="C421" s="16"/>
      <c r="D421" s="16"/>
      <c r="E421" s="16"/>
      <c r="F421" s="16"/>
    </row>
    <row r="422" ht="15.75" customHeight="1">
      <c r="A422" s="16"/>
      <c r="B422" s="16"/>
      <c r="C422" s="16"/>
      <c r="D422" s="16"/>
      <c r="E422" s="16"/>
      <c r="F422" s="16"/>
    </row>
    <row r="423" ht="15.75" customHeight="1">
      <c r="A423" s="16"/>
      <c r="B423" s="16"/>
      <c r="C423" s="16"/>
      <c r="D423" s="16"/>
      <c r="E423" s="16"/>
      <c r="F423" s="16"/>
    </row>
    <row r="424" ht="15.75" customHeight="1">
      <c r="A424" s="16"/>
      <c r="B424" s="16"/>
      <c r="C424" s="16"/>
      <c r="D424" s="16"/>
      <c r="E424" s="16"/>
      <c r="F424" s="16"/>
    </row>
    <row r="425" ht="15.75" customHeight="1">
      <c r="A425" s="16"/>
      <c r="B425" s="16"/>
      <c r="C425" s="16"/>
      <c r="D425" s="16"/>
      <c r="E425" s="16"/>
      <c r="F425" s="16"/>
    </row>
    <row r="426" ht="15.75" customHeight="1">
      <c r="A426" s="16"/>
      <c r="B426" s="16"/>
      <c r="C426" s="16"/>
      <c r="D426" s="16"/>
      <c r="E426" s="16"/>
      <c r="F426" s="16"/>
    </row>
    <row r="427" ht="15.75" customHeight="1">
      <c r="A427" s="16"/>
      <c r="B427" s="16"/>
      <c r="C427" s="16"/>
      <c r="D427" s="16"/>
      <c r="E427" s="16"/>
      <c r="F427" s="16"/>
    </row>
    <row r="428" ht="15.75" customHeight="1">
      <c r="A428" s="16"/>
      <c r="B428" s="16"/>
      <c r="C428" s="16"/>
      <c r="D428" s="16"/>
      <c r="E428" s="16"/>
      <c r="F428" s="16"/>
    </row>
    <row r="429" ht="15.75" customHeight="1">
      <c r="A429" s="16"/>
      <c r="B429" s="16"/>
      <c r="C429" s="16"/>
      <c r="D429" s="16"/>
      <c r="E429" s="16"/>
      <c r="F429" s="16"/>
    </row>
    <row r="430" ht="15.75" customHeight="1">
      <c r="A430" s="16"/>
      <c r="B430" s="16"/>
      <c r="C430" s="16"/>
      <c r="D430" s="16"/>
      <c r="E430" s="16"/>
      <c r="F430" s="16"/>
    </row>
    <row r="431" ht="15.75" customHeight="1">
      <c r="A431" s="16"/>
      <c r="B431" s="16"/>
      <c r="C431" s="16"/>
      <c r="D431" s="16"/>
      <c r="E431" s="16"/>
      <c r="F431" s="16"/>
    </row>
    <row r="432" ht="15.75" customHeight="1">
      <c r="A432" s="16"/>
      <c r="B432" s="16"/>
      <c r="C432" s="16"/>
      <c r="D432" s="16"/>
      <c r="E432" s="16"/>
      <c r="F432" s="16"/>
    </row>
    <row r="433" ht="15.75" customHeight="1">
      <c r="A433" s="16"/>
      <c r="B433" s="16"/>
      <c r="C433" s="16"/>
      <c r="D433" s="16"/>
      <c r="E433" s="16"/>
      <c r="F433" s="16"/>
    </row>
    <row r="434" ht="15.75" customHeight="1">
      <c r="A434" s="16"/>
      <c r="B434" s="16"/>
      <c r="C434" s="16"/>
      <c r="D434" s="16"/>
      <c r="E434" s="16"/>
      <c r="F434" s="16"/>
    </row>
    <row r="435" ht="15.75" customHeight="1">
      <c r="A435" s="16"/>
      <c r="B435" s="16"/>
      <c r="C435" s="16"/>
      <c r="D435" s="16"/>
      <c r="E435" s="16"/>
      <c r="F435" s="16"/>
    </row>
    <row r="436" ht="15.75" customHeight="1">
      <c r="A436" s="16"/>
      <c r="B436" s="16"/>
      <c r="C436" s="16"/>
      <c r="D436" s="16"/>
      <c r="E436" s="16"/>
      <c r="F436" s="16"/>
    </row>
    <row r="437" ht="15.75" customHeight="1">
      <c r="A437" s="16"/>
      <c r="B437" s="16"/>
      <c r="C437" s="16"/>
      <c r="D437" s="16"/>
      <c r="E437" s="16"/>
      <c r="F437" s="16"/>
    </row>
    <row r="438" ht="15.75" customHeight="1">
      <c r="A438" s="16"/>
      <c r="B438" s="16"/>
      <c r="C438" s="16"/>
      <c r="D438" s="16"/>
      <c r="E438" s="16"/>
      <c r="F438" s="16"/>
    </row>
    <row r="439" ht="15.75" customHeight="1">
      <c r="A439" s="16"/>
      <c r="B439" s="16"/>
      <c r="C439" s="16"/>
      <c r="D439" s="16"/>
      <c r="E439" s="16"/>
      <c r="F439" s="16"/>
    </row>
    <row r="440" ht="15.75" customHeight="1">
      <c r="A440" s="16"/>
      <c r="B440" s="16"/>
      <c r="C440" s="16"/>
      <c r="D440" s="16"/>
      <c r="E440" s="16"/>
      <c r="F440" s="16"/>
    </row>
    <row r="441" ht="15.75" customHeight="1">
      <c r="A441" s="16"/>
      <c r="B441" s="16"/>
      <c r="C441" s="16"/>
      <c r="D441" s="16"/>
      <c r="E441" s="16"/>
      <c r="F441" s="16"/>
    </row>
    <row r="442" ht="15.75" customHeight="1">
      <c r="A442" s="16"/>
      <c r="B442" s="16"/>
      <c r="C442" s="16"/>
      <c r="D442" s="16"/>
      <c r="E442" s="16"/>
      <c r="F442" s="16"/>
    </row>
    <row r="443" ht="15.75" customHeight="1">
      <c r="A443" s="16"/>
      <c r="B443" s="16"/>
      <c r="C443" s="16"/>
      <c r="D443" s="16"/>
      <c r="E443" s="16"/>
      <c r="F443" s="16"/>
    </row>
    <row r="444" ht="15.75" customHeight="1">
      <c r="A444" s="16"/>
      <c r="B444" s="16"/>
      <c r="C444" s="16"/>
      <c r="D444" s="16"/>
      <c r="E444" s="16"/>
      <c r="F444" s="16"/>
    </row>
    <row r="445" ht="15.75" customHeight="1">
      <c r="A445" s="16"/>
      <c r="B445" s="16"/>
      <c r="C445" s="16"/>
      <c r="D445" s="16"/>
      <c r="E445" s="16"/>
      <c r="F445" s="16"/>
    </row>
    <row r="446" ht="15.75" customHeight="1">
      <c r="A446" s="16"/>
      <c r="B446" s="16"/>
      <c r="C446" s="16"/>
      <c r="D446" s="16"/>
      <c r="E446" s="16"/>
      <c r="F446" s="16"/>
    </row>
    <row r="447" ht="15.75" customHeight="1">
      <c r="A447" s="16"/>
      <c r="B447" s="16"/>
      <c r="C447" s="16"/>
      <c r="D447" s="16"/>
      <c r="E447" s="16"/>
      <c r="F447" s="16"/>
    </row>
    <row r="448" ht="15.75" customHeight="1">
      <c r="A448" s="16"/>
      <c r="B448" s="16"/>
      <c r="C448" s="16"/>
      <c r="D448" s="16"/>
      <c r="E448" s="16"/>
      <c r="F448" s="16"/>
    </row>
    <row r="449" ht="15.75" customHeight="1">
      <c r="A449" s="16"/>
      <c r="B449" s="16"/>
      <c r="C449" s="16"/>
      <c r="D449" s="16"/>
      <c r="E449" s="16"/>
      <c r="F449" s="16"/>
    </row>
    <row r="450" ht="15.75" customHeight="1">
      <c r="A450" s="16"/>
      <c r="B450" s="16"/>
      <c r="C450" s="16"/>
      <c r="D450" s="16"/>
      <c r="E450" s="16"/>
      <c r="F450" s="16"/>
    </row>
    <row r="451" ht="15.75" customHeight="1">
      <c r="A451" s="16"/>
      <c r="B451" s="16"/>
      <c r="C451" s="16"/>
      <c r="D451" s="16"/>
      <c r="E451" s="16"/>
      <c r="F451" s="16"/>
    </row>
    <row r="452" ht="15.75" customHeight="1">
      <c r="A452" s="16"/>
      <c r="B452" s="16"/>
      <c r="C452" s="16"/>
      <c r="D452" s="16"/>
      <c r="E452" s="16"/>
      <c r="F452" s="16"/>
    </row>
    <row r="453" ht="15.75" customHeight="1">
      <c r="A453" s="16"/>
      <c r="B453" s="16"/>
      <c r="C453" s="16"/>
      <c r="D453" s="16"/>
      <c r="E453" s="16"/>
      <c r="F453" s="16"/>
    </row>
    <row r="454" ht="15.75" customHeight="1">
      <c r="A454" s="16"/>
      <c r="B454" s="16"/>
      <c r="C454" s="16"/>
      <c r="D454" s="16"/>
      <c r="E454" s="16"/>
      <c r="F454" s="16"/>
    </row>
    <row r="455" ht="15.75" customHeight="1">
      <c r="A455" s="16"/>
      <c r="B455" s="16"/>
      <c r="C455" s="16"/>
      <c r="D455" s="16"/>
      <c r="E455" s="16"/>
      <c r="F455" s="16"/>
    </row>
    <row r="456" ht="15.75" customHeight="1">
      <c r="A456" s="16"/>
      <c r="B456" s="16"/>
      <c r="C456" s="16"/>
      <c r="D456" s="16"/>
      <c r="E456" s="16"/>
      <c r="F456" s="16"/>
    </row>
    <row r="457" ht="15.75" customHeight="1">
      <c r="A457" s="16"/>
      <c r="B457" s="16"/>
      <c r="C457" s="16"/>
      <c r="D457" s="16"/>
      <c r="E457" s="16"/>
      <c r="F457" s="16"/>
    </row>
    <row r="458" ht="15.75" customHeight="1">
      <c r="A458" s="16"/>
      <c r="B458" s="16"/>
      <c r="C458" s="16"/>
      <c r="D458" s="16"/>
      <c r="E458" s="16"/>
      <c r="F458" s="16"/>
    </row>
    <row r="459" ht="15.75" customHeight="1">
      <c r="A459" s="16"/>
      <c r="B459" s="16"/>
      <c r="C459" s="16"/>
      <c r="D459" s="16"/>
      <c r="E459" s="16"/>
      <c r="F459" s="16"/>
    </row>
    <row r="460" ht="15.75" customHeight="1">
      <c r="A460" s="16"/>
      <c r="B460" s="16"/>
      <c r="C460" s="16"/>
      <c r="D460" s="16"/>
      <c r="E460" s="16"/>
      <c r="F460" s="16"/>
    </row>
    <row r="461" ht="15.75" customHeight="1">
      <c r="A461" s="16"/>
      <c r="B461" s="16"/>
      <c r="C461" s="16"/>
      <c r="D461" s="16"/>
      <c r="E461" s="16"/>
      <c r="F461" s="16"/>
    </row>
    <row r="462" ht="15.75" customHeight="1">
      <c r="A462" s="16"/>
      <c r="B462" s="16"/>
      <c r="C462" s="16"/>
      <c r="D462" s="16"/>
      <c r="E462" s="16"/>
      <c r="F462" s="16"/>
    </row>
    <row r="463" ht="15.75" customHeight="1">
      <c r="A463" s="16"/>
      <c r="B463" s="16"/>
      <c r="C463" s="16"/>
      <c r="D463" s="16"/>
      <c r="E463" s="16"/>
      <c r="F463" s="16"/>
    </row>
    <row r="464" ht="15.75" customHeight="1">
      <c r="A464" s="16"/>
      <c r="B464" s="16"/>
      <c r="C464" s="16"/>
      <c r="D464" s="16"/>
      <c r="E464" s="16"/>
      <c r="F464" s="16"/>
    </row>
    <row r="465" ht="15.75" customHeight="1">
      <c r="A465" s="16"/>
      <c r="B465" s="16"/>
      <c r="C465" s="16"/>
      <c r="D465" s="16"/>
      <c r="E465" s="16"/>
      <c r="F465" s="16"/>
    </row>
    <row r="466" ht="15.75" customHeight="1">
      <c r="A466" s="16"/>
      <c r="B466" s="16"/>
      <c r="C466" s="16"/>
      <c r="D466" s="16"/>
      <c r="E466" s="16"/>
      <c r="F466" s="16"/>
    </row>
    <row r="467" ht="15.75" customHeight="1">
      <c r="A467" s="16"/>
      <c r="B467" s="16"/>
      <c r="C467" s="16"/>
      <c r="D467" s="16"/>
      <c r="E467" s="16"/>
      <c r="F467" s="16"/>
    </row>
    <row r="468" ht="15.75" customHeight="1">
      <c r="A468" s="16"/>
      <c r="B468" s="16"/>
      <c r="C468" s="16"/>
      <c r="D468" s="16"/>
      <c r="E468" s="16"/>
      <c r="F468" s="16"/>
    </row>
    <row r="469" ht="15.75" customHeight="1">
      <c r="A469" s="16"/>
      <c r="B469" s="16"/>
      <c r="C469" s="16"/>
      <c r="D469" s="16"/>
      <c r="E469" s="16"/>
      <c r="F469" s="16"/>
    </row>
    <row r="470" ht="15.75" customHeight="1">
      <c r="A470" s="16"/>
      <c r="B470" s="16"/>
      <c r="C470" s="16"/>
      <c r="D470" s="16"/>
      <c r="E470" s="16"/>
      <c r="F470" s="16"/>
    </row>
    <row r="471" ht="15.75" customHeight="1">
      <c r="A471" s="16"/>
      <c r="B471" s="16"/>
      <c r="C471" s="16"/>
      <c r="D471" s="16"/>
      <c r="E471" s="16"/>
      <c r="F471" s="16"/>
    </row>
    <row r="472" ht="15.75" customHeight="1">
      <c r="A472" s="16"/>
      <c r="B472" s="16"/>
      <c r="C472" s="16"/>
      <c r="D472" s="16"/>
      <c r="E472" s="16"/>
      <c r="F472" s="16"/>
    </row>
    <row r="473" ht="15.75" customHeight="1">
      <c r="A473" s="16"/>
      <c r="B473" s="16"/>
      <c r="C473" s="16"/>
      <c r="D473" s="16"/>
      <c r="E473" s="16"/>
      <c r="F473" s="16"/>
    </row>
    <row r="474" ht="15.75" customHeight="1">
      <c r="A474" s="16"/>
      <c r="B474" s="16"/>
      <c r="C474" s="16"/>
      <c r="D474" s="16"/>
      <c r="E474" s="16"/>
      <c r="F474" s="16"/>
    </row>
    <row r="475" ht="15.75" customHeight="1">
      <c r="A475" s="16"/>
      <c r="B475" s="16"/>
      <c r="C475" s="16"/>
      <c r="D475" s="16"/>
      <c r="E475" s="16"/>
      <c r="F475" s="16"/>
    </row>
    <row r="476" ht="15.75" customHeight="1">
      <c r="A476" s="16"/>
      <c r="B476" s="16"/>
      <c r="C476" s="16"/>
      <c r="D476" s="16"/>
      <c r="E476" s="16"/>
      <c r="F476" s="16"/>
    </row>
    <row r="477" ht="15.75" customHeight="1">
      <c r="A477" s="16"/>
      <c r="B477" s="16"/>
      <c r="C477" s="16"/>
      <c r="D477" s="16"/>
      <c r="E477" s="16"/>
      <c r="F477" s="16"/>
    </row>
    <row r="478" ht="15.75" customHeight="1">
      <c r="A478" s="16"/>
      <c r="B478" s="16"/>
      <c r="C478" s="16"/>
      <c r="D478" s="16"/>
      <c r="E478" s="16"/>
      <c r="F478" s="16"/>
    </row>
    <row r="479" ht="15.75" customHeight="1">
      <c r="A479" s="16"/>
      <c r="B479" s="16"/>
      <c r="C479" s="16"/>
      <c r="D479" s="16"/>
      <c r="E479" s="16"/>
      <c r="F479" s="16"/>
    </row>
    <row r="480" ht="15.75" customHeight="1">
      <c r="A480" s="16"/>
      <c r="B480" s="16"/>
      <c r="C480" s="16"/>
      <c r="D480" s="16"/>
      <c r="E480" s="16"/>
      <c r="F480" s="16"/>
    </row>
    <row r="481" ht="15.75" customHeight="1">
      <c r="A481" s="16"/>
      <c r="B481" s="16"/>
      <c r="C481" s="16"/>
      <c r="D481" s="16"/>
      <c r="E481" s="16"/>
      <c r="F481" s="16"/>
    </row>
    <row r="482" ht="15.75" customHeight="1">
      <c r="A482" s="16"/>
      <c r="B482" s="16"/>
      <c r="C482" s="16"/>
      <c r="D482" s="16"/>
      <c r="E482" s="16"/>
      <c r="F482" s="16"/>
    </row>
    <row r="483" ht="15.75" customHeight="1">
      <c r="A483" s="16"/>
      <c r="B483" s="16"/>
      <c r="C483" s="16"/>
      <c r="D483" s="16"/>
      <c r="E483" s="16"/>
      <c r="F483" s="16"/>
    </row>
    <row r="484" ht="15.75" customHeight="1">
      <c r="A484" s="16"/>
      <c r="B484" s="16"/>
      <c r="C484" s="16"/>
      <c r="D484" s="16"/>
      <c r="E484" s="16"/>
      <c r="F484" s="16"/>
    </row>
    <row r="485" ht="15.75" customHeight="1">
      <c r="A485" s="16"/>
      <c r="B485" s="16"/>
      <c r="C485" s="16"/>
      <c r="D485" s="16"/>
      <c r="E485" s="16"/>
      <c r="F485" s="16"/>
    </row>
    <row r="486" ht="15.75" customHeight="1">
      <c r="A486" s="16"/>
      <c r="B486" s="16"/>
      <c r="C486" s="16"/>
      <c r="D486" s="16"/>
      <c r="E486" s="16"/>
      <c r="F486" s="16"/>
    </row>
    <row r="487" ht="15.75" customHeight="1">
      <c r="A487" s="16"/>
      <c r="B487" s="16"/>
      <c r="C487" s="16"/>
      <c r="D487" s="16"/>
      <c r="E487" s="16"/>
      <c r="F487" s="16"/>
    </row>
    <row r="488" ht="15.75" customHeight="1">
      <c r="A488" s="16"/>
      <c r="B488" s="16"/>
      <c r="C488" s="16"/>
      <c r="D488" s="16"/>
      <c r="E488" s="16"/>
      <c r="F488" s="16"/>
    </row>
    <row r="489" ht="15.75" customHeight="1">
      <c r="A489" s="16"/>
      <c r="B489" s="16"/>
      <c r="C489" s="16"/>
      <c r="D489" s="16"/>
      <c r="E489" s="16"/>
      <c r="F489" s="16"/>
    </row>
    <row r="490" ht="15.75" customHeight="1">
      <c r="A490" s="16"/>
      <c r="B490" s="16"/>
      <c r="C490" s="16"/>
      <c r="D490" s="16"/>
      <c r="E490" s="16"/>
      <c r="F490" s="16"/>
    </row>
    <row r="491" ht="15.75" customHeight="1">
      <c r="A491" s="16"/>
      <c r="B491" s="16"/>
      <c r="C491" s="16"/>
      <c r="D491" s="16"/>
      <c r="E491" s="16"/>
      <c r="F491" s="16"/>
    </row>
    <row r="492" ht="15.75" customHeight="1">
      <c r="A492" s="16"/>
      <c r="B492" s="16"/>
      <c r="C492" s="16"/>
      <c r="D492" s="16"/>
      <c r="E492" s="16"/>
      <c r="F492" s="16"/>
    </row>
    <row r="493" ht="15.75" customHeight="1">
      <c r="A493" s="16"/>
      <c r="B493" s="16"/>
      <c r="C493" s="16"/>
      <c r="D493" s="16"/>
      <c r="E493" s="16"/>
      <c r="F493" s="16"/>
    </row>
    <row r="494" ht="15.75" customHeight="1">
      <c r="A494" s="16"/>
      <c r="B494" s="16"/>
      <c r="C494" s="16"/>
      <c r="D494" s="16"/>
      <c r="E494" s="16"/>
      <c r="F494" s="16"/>
    </row>
    <row r="495" ht="15.75" customHeight="1">
      <c r="A495" s="16"/>
      <c r="B495" s="16"/>
      <c r="C495" s="16"/>
      <c r="D495" s="16"/>
      <c r="E495" s="16"/>
      <c r="F495" s="16"/>
    </row>
    <row r="496" ht="15.75" customHeight="1">
      <c r="A496" s="16"/>
      <c r="B496" s="16"/>
      <c r="C496" s="16"/>
      <c r="D496" s="16"/>
      <c r="E496" s="16"/>
      <c r="F496" s="16"/>
    </row>
    <row r="497" ht="15.75" customHeight="1">
      <c r="A497" s="16"/>
      <c r="B497" s="16"/>
      <c r="C497" s="16"/>
      <c r="D497" s="16"/>
      <c r="E497" s="16"/>
      <c r="F497" s="16"/>
    </row>
    <row r="498" ht="15.75" customHeight="1">
      <c r="A498" s="16"/>
      <c r="B498" s="16"/>
      <c r="C498" s="16"/>
      <c r="D498" s="16"/>
      <c r="E498" s="16"/>
      <c r="F498" s="16"/>
    </row>
    <row r="499" ht="15.75" customHeight="1">
      <c r="A499" s="16"/>
      <c r="B499" s="16"/>
      <c r="C499" s="16"/>
      <c r="D499" s="16"/>
      <c r="E499" s="16"/>
      <c r="F499" s="16"/>
    </row>
    <row r="500" ht="15.75" customHeight="1">
      <c r="A500" s="16"/>
      <c r="B500" s="16"/>
      <c r="C500" s="16"/>
      <c r="D500" s="16"/>
      <c r="E500" s="16"/>
      <c r="F500" s="16"/>
    </row>
    <row r="501" ht="15.75" customHeight="1">
      <c r="A501" s="16"/>
      <c r="B501" s="16"/>
      <c r="C501" s="16"/>
      <c r="D501" s="16"/>
      <c r="E501" s="16"/>
      <c r="F501" s="16"/>
    </row>
    <row r="502" ht="15.75" customHeight="1">
      <c r="A502" s="16"/>
      <c r="B502" s="16"/>
      <c r="C502" s="16"/>
      <c r="D502" s="16"/>
      <c r="E502" s="16"/>
      <c r="F502" s="16"/>
    </row>
    <row r="503" ht="15.75" customHeight="1">
      <c r="A503" s="16"/>
      <c r="B503" s="16"/>
      <c r="C503" s="16"/>
      <c r="D503" s="16"/>
      <c r="E503" s="16"/>
      <c r="F503" s="16"/>
    </row>
    <row r="504" ht="15.75" customHeight="1">
      <c r="A504" s="16"/>
      <c r="B504" s="16"/>
      <c r="C504" s="16"/>
      <c r="D504" s="16"/>
      <c r="E504" s="16"/>
      <c r="F504" s="16"/>
    </row>
    <row r="505" ht="15.75" customHeight="1">
      <c r="A505" s="16"/>
      <c r="B505" s="16"/>
      <c r="C505" s="16"/>
      <c r="D505" s="16"/>
      <c r="E505" s="16"/>
      <c r="F505" s="16"/>
    </row>
    <row r="506" ht="15.75" customHeight="1">
      <c r="A506" s="16"/>
      <c r="B506" s="16"/>
      <c r="C506" s="16"/>
      <c r="D506" s="16"/>
      <c r="E506" s="16"/>
      <c r="F506" s="16"/>
    </row>
    <row r="507" ht="15.75" customHeight="1">
      <c r="A507" s="16"/>
      <c r="B507" s="16"/>
      <c r="C507" s="16"/>
      <c r="D507" s="16"/>
      <c r="E507" s="16"/>
      <c r="F507" s="16"/>
    </row>
    <row r="508" ht="15.75" customHeight="1">
      <c r="A508" s="16"/>
      <c r="B508" s="16"/>
      <c r="C508" s="16"/>
      <c r="D508" s="16"/>
      <c r="E508" s="16"/>
      <c r="F508" s="16"/>
    </row>
    <row r="509" ht="15.75" customHeight="1">
      <c r="A509" s="16"/>
      <c r="B509" s="16"/>
      <c r="C509" s="16"/>
      <c r="D509" s="16"/>
      <c r="E509" s="16"/>
      <c r="F509" s="16"/>
    </row>
    <row r="510" ht="15.75" customHeight="1">
      <c r="A510" s="16"/>
      <c r="B510" s="16"/>
      <c r="C510" s="16"/>
      <c r="D510" s="16"/>
      <c r="E510" s="16"/>
      <c r="F510" s="16"/>
    </row>
    <row r="511" ht="15.75" customHeight="1">
      <c r="A511" s="16"/>
      <c r="B511" s="16"/>
      <c r="C511" s="16"/>
      <c r="D511" s="16"/>
      <c r="E511" s="16"/>
      <c r="F511" s="16"/>
    </row>
    <row r="512" ht="15.75" customHeight="1">
      <c r="A512" s="16"/>
      <c r="B512" s="16"/>
      <c r="C512" s="16"/>
      <c r="D512" s="16"/>
      <c r="E512" s="16"/>
      <c r="F512" s="16"/>
    </row>
    <row r="513" ht="15.75" customHeight="1">
      <c r="A513" s="16"/>
      <c r="B513" s="16"/>
      <c r="C513" s="16"/>
      <c r="D513" s="16"/>
      <c r="E513" s="16"/>
      <c r="F513" s="16"/>
    </row>
    <row r="514" ht="15.75" customHeight="1">
      <c r="A514" s="16"/>
      <c r="B514" s="16"/>
      <c r="C514" s="16"/>
      <c r="D514" s="16"/>
      <c r="E514" s="16"/>
      <c r="F514" s="16"/>
    </row>
    <row r="515" ht="15.75" customHeight="1">
      <c r="A515" s="16"/>
      <c r="B515" s="16"/>
      <c r="C515" s="16"/>
      <c r="D515" s="16"/>
      <c r="E515" s="16"/>
      <c r="F515" s="16"/>
    </row>
    <row r="516" ht="15.75" customHeight="1">
      <c r="A516" s="16"/>
      <c r="B516" s="16"/>
      <c r="C516" s="16"/>
      <c r="D516" s="16"/>
      <c r="E516" s="16"/>
      <c r="F516" s="16"/>
    </row>
    <row r="517" ht="15.75" customHeight="1">
      <c r="A517" s="16"/>
      <c r="B517" s="16"/>
      <c r="C517" s="16"/>
      <c r="D517" s="16"/>
      <c r="E517" s="16"/>
      <c r="F517" s="16"/>
    </row>
    <row r="518" ht="15.75" customHeight="1">
      <c r="A518" s="16"/>
      <c r="B518" s="16"/>
      <c r="C518" s="16"/>
      <c r="D518" s="16"/>
      <c r="E518" s="16"/>
      <c r="F518" s="16"/>
    </row>
    <row r="519" ht="15.75" customHeight="1">
      <c r="A519" s="16"/>
      <c r="B519" s="16"/>
      <c r="C519" s="16"/>
      <c r="D519" s="16"/>
      <c r="E519" s="16"/>
      <c r="F519" s="16"/>
    </row>
    <row r="520" ht="15.75" customHeight="1">
      <c r="A520" s="16"/>
      <c r="B520" s="16"/>
      <c r="C520" s="16"/>
      <c r="D520" s="16"/>
      <c r="E520" s="16"/>
      <c r="F520" s="16"/>
    </row>
    <row r="521" ht="15.75" customHeight="1">
      <c r="A521" s="16"/>
      <c r="B521" s="16"/>
      <c r="C521" s="16"/>
      <c r="D521" s="16"/>
      <c r="E521" s="16"/>
      <c r="F521" s="16"/>
    </row>
    <row r="522" ht="15.75" customHeight="1">
      <c r="A522" s="16"/>
      <c r="B522" s="16"/>
      <c r="C522" s="16"/>
      <c r="D522" s="16"/>
      <c r="E522" s="16"/>
      <c r="F522" s="16"/>
    </row>
    <row r="523" ht="15.75" customHeight="1">
      <c r="A523" s="16"/>
      <c r="B523" s="16"/>
      <c r="C523" s="16"/>
      <c r="D523" s="16"/>
      <c r="E523" s="16"/>
      <c r="F523" s="16"/>
    </row>
    <row r="524" ht="15.75" customHeight="1">
      <c r="A524" s="16"/>
      <c r="B524" s="16"/>
      <c r="C524" s="16"/>
      <c r="D524" s="16"/>
      <c r="E524" s="16"/>
      <c r="F524" s="16"/>
    </row>
    <row r="525" ht="15.75" customHeight="1">
      <c r="A525" s="16"/>
      <c r="B525" s="16"/>
      <c r="C525" s="16"/>
      <c r="D525" s="16"/>
      <c r="E525" s="16"/>
      <c r="F525" s="16"/>
    </row>
    <row r="526" ht="15.75" customHeight="1">
      <c r="A526" s="16"/>
      <c r="B526" s="16"/>
      <c r="C526" s="16"/>
      <c r="D526" s="16"/>
      <c r="E526" s="16"/>
      <c r="F526" s="16"/>
    </row>
    <row r="527" ht="15.75" customHeight="1">
      <c r="A527" s="16"/>
      <c r="B527" s="16"/>
      <c r="C527" s="16"/>
      <c r="D527" s="16"/>
      <c r="E527" s="16"/>
      <c r="F527" s="16"/>
    </row>
    <row r="528" ht="15.75" customHeight="1">
      <c r="A528" s="16"/>
      <c r="B528" s="16"/>
      <c r="C528" s="16"/>
      <c r="D528" s="16"/>
      <c r="E528" s="16"/>
      <c r="F528" s="16"/>
    </row>
    <row r="529" ht="15.75" customHeight="1">
      <c r="A529" s="16"/>
      <c r="B529" s="16"/>
      <c r="C529" s="16"/>
      <c r="D529" s="16"/>
      <c r="E529" s="16"/>
      <c r="F529" s="16"/>
    </row>
    <row r="530" ht="15.75" customHeight="1">
      <c r="A530" s="16"/>
      <c r="B530" s="16"/>
      <c r="C530" s="16"/>
      <c r="D530" s="16"/>
      <c r="E530" s="16"/>
      <c r="F530" s="16"/>
    </row>
    <row r="531" ht="15.75" customHeight="1">
      <c r="A531" s="16"/>
      <c r="B531" s="16"/>
      <c r="C531" s="16"/>
      <c r="D531" s="16"/>
      <c r="E531" s="16"/>
      <c r="F531" s="16"/>
    </row>
    <row r="532" ht="15.75" customHeight="1">
      <c r="A532" s="16"/>
      <c r="B532" s="16"/>
      <c r="C532" s="16"/>
      <c r="D532" s="16"/>
      <c r="E532" s="16"/>
      <c r="F532" s="16"/>
    </row>
    <row r="533" ht="15.75" customHeight="1">
      <c r="A533" s="16"/>
      <c r="B533" s="16"/>
      <c r="C533" s="16"/>
      <c r="D533" s="16"/>
      <c r="E533" s="16"/>
      <c r="F533" s="16"/>
    </row>
    <row r="534" ht="15.75" customHeight="1">
      <c r="A534" s="16"/>
      <c r="B534" s="16"/>
      <c r="C534" s="16"/>
      <c r="D534" s="16"/>
      <c r="E534" s="16"/>
      <c r="F534" s="16"/>
    </row>
    <row r="535" ht="15.75" customHeight="1">
      <c r="A535" s="16"/>
      <c r="B535" s="16"/>
      <c r="C535" s="16"/>
      <c r="D535" s="16"/>
      <c r="E535" s="16"/>
      <c r="F535" s="16"/>
    </row>
    <row r="536" ht="15.75" customHeight="1">
      <c r="A536" s="16"/>
      <c r="B536" s="16"/>
      <c r="C536" s="16"/>
      <c r="D536" s="16"/>
      <c r="E536" s="16"/>
      <c r="F536" s="16"/>
    </row>
    <row r="537" ht="15.75" customHeight="1">
      <c r="A537" s="16"/>
      <c r="B537" s="16"/>
      <c r="C537" s="16"/>
      <c r="D537" s="16"/>
      <c r="E537" s="16"/>
      <c r="F537" s="16"/>
    </row>
    <row r="538" ht="15.75" customHeight="1">
      <c r="A538" s="16"/>
      <c r="B538" s="16"/>
      <c r="C538" s="16"/>
      <c r="D538" s="16"/>
      <c r="E538" s="16"/>
      <c r="F538" s="16"/>
    </row>
    <row r="539" ht="15.75" customHeight="1">
      <c r="A539" s="16"/>
      <c r="B539" s="16"/>
      <c r="C539" s="16"/>
      <c r="D539" s="16"/>
      <c r="E539" s="16"/>
      <c r="F539" s="16"/>
    </row>
    <row r="540" ht="15.75" customHeight="1">
      <c r="A540" s="16"/>
      <c r="B540" s="16"/>
      <c r="C540" s="16"/>
      <c r="D540" s="16"/>
      <c r="E540" s="16"/>
      <c r="F540" s="16"/>
    </row>
    <row r="541" ht="15.75" customHeight="1">
      <c r="A541" s="16"/>
      <c r="B541" s="16"/>
      <c r="C541" s="16"/>
      <c r="D541" s="16"/>
      <c r="E541" s="16"/>
      <c r="F541" s="16"/>
    </row>
    <row r="542" ht="15.75" customHeight="1">
      <c r="A542" s="16"/>
      <c r="B542" s="16"/>
      <c r="C542" s="16"/>
      <c r="D542" s="16"/>
      <c r="E542" s="16"/>
      <c r="F542" s="16"/>
    </row>
    <row r="543" ht="15.75" customHeight="1">
      <c r="A543" s="16"/>
      <c r="B543" s="16"/>
      <c r="C543" s="16"/>
      <c r="D543" s="16"/>
      <c r="E543" s="16"/>
      <c r="F543" s="16"/>
    </row>
    <row r="544" ht="15.75" customHeight="1">
      <c r="A544" s="16"/>
      <c r="B544" s="16"/>
      <c r="C544" s="16"/>
      <c r="D544" s="16"/>
      <c r="E544" s="16"/>
      <c r="F544" s="16"/>
    </row>
    <row r="545" ht="15.75" customHeight="1">
      <c r="A545" s="16"/>
      <c r="B545" s="16"/>
      <c r="C545" s="16"/>
      <c r="D545" s="16"/>
      <c r="E545" s="16"/>
      <c r="F545" s="16"/>
    </row>
    <row r="546" ht="15.75" customHeight="1">
      <c r="A546" s="16"/>
      <c r="B546" s="16"/>
      <c r="C546" s="16"/>
      <c r="D546" s="16"/>
      <c r="E546" s="16"/>
      <c r="F546" s="16"/>
    </row>
    <row r="547" ht="15.75" customHeight="1">
      <c r="A547" s="16"/>
      <c r="B547" s="16"/>
      <c r="C547" s="16"/>
      <c r="D547" s="16"/>
      <c r="E547" s="16"/>
      <c r="F547" s="16"/>
    </row>
    <row r="548" ht="15.75" customHeight="1">
      <c r="A548" s="16"/>
      <c r="B548" s="16"/>
      <c r="C548" s="16"/>
      <c r="D548" s="16"/>
      <c r="E548" s="16"/>
      <c r="F548" s="16"/>
    </row>
    <row r="549" ht="15.75" customHeight="1">
      <c r="A549" s="16"/>
      <c r="B549" s="16"/>
      <c r="C549" s="16"/>
      <c r="D549" s="16"/>
      <c r="E549" s="16"/>
      <c r="F549" s="16"/>
    </row>
    <row r="550" ht="15.75" customHeight="1">
      <c r="A550" s="16"/>
      <c r="B550" s="16"/>
      <c r="C550" s="16"/>
      <c r="D550" s="16"/>
      <c r="E550" s="16"/>
      <c r="F550" s="16"/>
    </row>
    <row r="551" ht="15.75" customHeight="1">
      <c r="A551" s="16"/>
      <c r="B551" s="16"/>
      <c r="C551" s="16"/>
      <c r="D551" s="16"/>
      <c r="E551" s="16"/>
      <c r="F551" s="16"/>
    </row>
    <row r="552" ht="15.75" customHeight="1">
      <c r="A552" s="16"/>
      <c r="B552" s="16"/>
      <c r="C552" s="16"/>
      <c r="D552" s="16"/>
      <c r="E552" s="16"/>
      <c r="F552" s="16"/>
    </row>
    <row r="553" ht="15.75" customHeight="1">
      <c r="A553" s="16"/>
      <c r="B553" s="16"/>
      <c r="C553" s="16"/>
      <c r="D553" s="16"/>
      <c r="E553" s="16"/>
      <c r="F553" s="16"/>
    </row>
    <row r="554" ht="15.75" customHeight="1">
      <c r="A554" s="16"/>
      <c r="B554" s="16"/>
      <c r="C554" s="16"/>
      <c r="D554" s="16"/>
      <c r="E554" s="16"/>
      <c r="F554" s="16"/>
    </row>
    <row r="555" ht="15.75" customHeight="1">
      <c r="A555" s="16"/>
      <c r="B555" s="16"/>
      <c r="C555" s="16"/>
      <c r="D555" s="16"/>
      <c r="E555" s="16"/>
      <c r="F555" s="16"/>
    </row>
    <row r="556" ht="15.75" customHeight="1">
      <c r="A556" s="16"/>
      <c r="B556" s="16"/>
      <c r="C556" s="16"/>
      <c r="D556" s="16"/>
      <c r="E556" s="16"/>
      <c r="F556" s="16"/>
    </row>
    <row r="557" ht="15.75" customHeight="1">
      <c r="A557" s="16"/>
      <c r="B557" s="16"/>
      <c r="C557" s="16"/>
      <c r="D557" s="16"/>
      <c r="E557" s="16"/>
      <c r="F557" s="16"/>
    </row>
    <row r="558" ht="15.75" customHeight="1">
      <c r="A558" s="16"/>
      <c r="B558" s="16"/>
      <c r="C558" s="16"/>
      <c r="D558" s="16"/>
      <c r="E558" s="16"/>
      <c r="F558" s="16"/>
    </row>
    <row r="559" ht="15.75" customHeight="1">
      <c r="A559" s="16"/>
      <c r="B559" s="16"/>
      <c r="C559" s="16"/>
      <c r="D559" s="16"/>
      <c r="E559" s="16"/>
      <c r="F559" s="16"/>
    </row>
    <row r="560" ht="15.75" customHeight="1">
      <c r="A560" s="16"/>
      <c r="B560" s="16"/>
      <c r="C560" s="16"/>
      <c r="D560" s="16"/>
      <c r="E560" s="16"/>
      <c r="F560" s="16"/>
    </row>
    <row r="561" ht="15.75" customHeight="1">
      <c r="A561" s="16"/>
      <c r="B561" s="16"/>
      <c r="C561" s="16"/>
      <c r="D561" s="16"/>
      <c r="E561" s="16"/>
      <c r="F561" s="16"/>
    </row>
    <row r="562" ht="15.75" customHeight="1">
      <c r="A562" s="16"/>
      <c r="B562" s="16"/>
      <c r="C562" s="16"/>
      <c r="D562" s="16"/>
      <c r="E562" s="16"/>
      <c r="F562" s="16"/>
    </row>
    <row r="563" ht="15.75" customHeight="1">
      <c r="A563" s="16"/>
      <c r="B563" s="16"/>
      <c r="C563" s="16"/>
      <c r="D563" s="16"/>
      <c r="E563" s="16"/>
      <c r="F563" s="16"/>
    </row>
    <row r="564" ht="15.75" customHeight="1">
      <c r="A564" s="16"/>
      <c r="B564" s="16"/>
      <c r="C564" s="16"/>
      <c r="D564" s="16"/>
      <c r="E564" s="16"/>
      <c r="F564" s="16"/>
    </row>
    <row r="565" ht="15.75" customHeight="1">
      <c r="A565" s="16"/>
      <c r="B565" s="16"/>
      <c r="C565" s="16"/>
      <c r="D565" s="16"/>
      <c r="E565" s="16"/>
      <c r="F565" s="16"/>
    </row>
    <row r="566" ht="15.75" customHeight="1">
      <c r="A566" s="16"/>
      <c r="B566" s="16"/>
      <c r="C566" s="16"/>
      <c r="D566" s="16"/>
      <c r="E566" s="16"/>
      <c r="F566" s="16"/>
    </row>
    <row r="567" ht="15.75" customHeight="1">
      <c r="A567" s="16"/>
      <c r="B567" s="16"/>
      <c r="C567" s="16"/>
      <c r="D567" s="16"/>
      <c r="E567" s="16"/>
      <c r="F567" s="16"/>
    </row>
    <row r="568" ht="15.75" customHeight="1">
      <c r="A568" s="16"/>
      <c r="B568" s="16"/>
      <c r="C568" s="16"/>
      <c r="D568" s="16"/>
      <c r="E568" s="16"/>
      <c r="F568" s="16"/>
    </row>
    <row r="569" ht="15.75" customHeight="1">
      <c r="A569" s="16"/>
      <c r="B569" s="16"/>
      <c r="C569" s="16"/>
      <c r="D569" s="16"/>
      <c r="E569" s="16"/>
      <c r="F569" s="16"/>
    </row>
    <row r="570" ht="15.75" customHeight="1">
      <c r="A570" s="16"/>
      <c r="B570" s="16"/>
      <c r="C570" s="16"/>
      <c r="D570" s="16"/>
      <c r="E570" s="16"/>
      <c r="F570" s="16"/>
    </row>
    <row r="571" ht="15.75" customHeight="1">
      <c r="A571" s="16"/>
      <c r="B571" s="16"/>
      <c r="C571" s="16"/>
      <c r="D571" s="16"/>
      <c r="E571" s="16"/>
      <c r="F571" s="16"/>
    </row>
    <row r="572" ht="15.75" customHeight="1">
      <c r="A572" s="16"/>
      <c r="B572" s="16"/>
      <c r="C572" s="16"/>
      <c r="D572" s="16"/>
      <c r="E572" s="16"/>
      <c r="F572" s="16"/>
    </row>
    <row r="573" ht="15.75" customHeight="1">
      <c r="A573" s="16"/>
      <c r="B573" s="16"/>
      <c r="C573" s="16"/>
      <c r="D573" s="16"/>
      <c r="E573" s="16"/>
      <c r="F573" s="16"/>
    </row>
    <row r="574" ht="15.75" customHeight="1">
      <c r="A574" s="16"/>
      <c r="B574" s="16"/>
      <c r="C574" s="16"/>
      <c r="D574" s="16"/>
      <c r="E574" s="16"/>
      <c r="F574" s="16"/>
    </row>
    <row r="575" ht="15.75" customHeight="1">
      <c r="A575" s="16"/>
      <c r="B575" s="16"/>
      <c r="C575" s="16"/>
      <c r="D575" s="16"/>
      <c r="E575" s="16"/>
      <c r="F575" s="16"/>
    </row>
    <row r="576" ht="15.75" customHeight="1">
      <c r="A576" s="16"/>
      <c r="B576" s="16"/>
      <c r="C576" s="16"/>
      <c r="D576" s="16"/>
      <c r="E576" s="16"/>
      <c r="F576" s="16"/>
    </row>
    <row r="577" ht="15.75" customHeight="1">
      <c r="A577" s="16"/>
      <c r="B577" s="16"/>
      <c r="C577" s="16"/>
      <c r="D577" s="16"/>
      <c r="E577" s="16"/>
      <c r="F577" s="16"/>
    </row>
    <row r="578" ht="15.75" customHeight="1">
      <c r="A578" s="16"/>
      <c r="B578" s="16"/>
      <c r="C578" s="16"/>
      <c r="D578" s="16"/>
      <c r="E578" s="16"/>
      <c r="F578" s="16"/>
    </row>
    <row r="579" ht="15.75" customHeight="1">
      <c r="A579" s="16"/>
      <c r="B579" s="16"/>
      <c r="C579" s="16"/>
      <c r="D579" s="16"/>
      <c r="E579" s="16"/>
      <c r="F579" s="16"/>
    </row>
    <row r="580" ht="15.75" customHeight="1">
      <c r="A580" s="16"/>
      <c r="B580" s="16"/>
      <c r="C580" s="16"/>
      <c r="D580" s="16"/>
      <c r="E580" s="16"/>
      <c r="F580" s="16"/>
    </row>
    <row r="581" ht="15.75" customHeight="1">
      <c r="A581" s="16"/>
      <c r="B581" s="16"/>
      <c r="C581" s="16"/>
      <c r="D581" s="16"/>
      <c r="E581" s="16"/>
      <c r="F581" s="16"/>
    </row>
    <row r="582" ht="15.75" customHeight="1">
      <c r="A582" s="16"/>
      <c r="B582" s="16"/>
      <c r="C582" s="16"/>
      <c r="D582" s="16"/>
      <c r="E582" s="16"/>
      <c r="F582" s="16"/>
    </row>
    <row r="583" ht="15.75" customHeight="1">
      <c r="A583" s="16"/>
      <c r="B583" s="16"/>
      <c r="C583" s="16"/>
      <c r="D583" s="16"/>
      <c r="E583" s="16"/>
      <c r="F583" s="16"/>
    </row>
    <row r="584" ht="15.75" customHeight="1">
      <c r="A584" s="16"/>
      <c r="B584" s="16"/>
      <c r="C584" s="16"/>
      <c r="D584" s="16"/>
      <c r="E584" s="16"/>
      <c r="F584" s="16"/>
    </row>
    <row r="585" ht="15.75" customHeight="1">
      <c r="A585" s="16"/>
      <c r="B585" s="16"/>
      <c r="C585" s="16"/>
      <c r="D585" s="16"/>
      <c r="E585" s="16"/>
      <c r="F585" s="16"/>
    </row>
    <row r="586" ht="15.75" customHeight="1">
      <c r="A586" s="16"/>
      <c r="B586" s="16"/>
      <c r="C586" s="16"/>
      <c r="D586" s="16"/>
      <c r="E586" s="16"/>
      <c r="F586" s="16"/>
    </row>
    <row r="587" ht="15.75" customHeight="1">
      <c r="A587" s="16"/>
      <c r="B587" s="16"/>
      <c r="C587" s="16"/>
      <c r="D587" s="16"/>
      <c r="E587" s="16"/>
      <c r="F587" s="16"/>
    </row>
    <row r="588" ht="15.75" customHeight="1">
      <c r="A588" s="16"/>
      <c r="B588" s="16"/>
      <c r="C588" s="16"/>
      <c r="D588" s="16"/>
      <c r="E588" s="16"/>
      <c r="F588" s="16"/>
    </row>
    <row r="589" ht="15.75" customHeight="1">
      <c r="A589" s="16"/>
      <c r="B589" s="16"/>
      <c r="C589" s="16"/>
      <c r="D589" s="16"/>
      <c r="E589" s="16"/>
      <c r="F589" s="16"/>
    </row>
    <row r="590" ht="15.75" customHeight="1">
      <c r="A590" s="16"/>
      <c r="B590" s="16"/>
      <c r="C590" s="16"/>
      <c r="D590" s="16"/>
      <c r="E590" s="16"/>
      <c r="F590" s="16"/>
    </row>
    <row r="591" ht="15.75" customHeight="1">
      <c r="A591" s="16"/>
      <c r="B591" s="16"/>
      <c r="C591" s="16"/>
      <c r="D591" s="16"/>
      <c r="E591" s="16"/>
      <c r="F591" s="16"/>
    </row>
    <row r="592" ht="15.75" customHeight="1">
      <c r="A592" s="16"/>
      <c r="B592" s="16"/>
      <c r="C592" s="16"/>
      <c r="D592" s="16"/>
      <c r="E592" s="16"/>
      <c r="F592" s="16"/>
    </row>
    <row r="593" ht="15.75" customHeight="1">
      <c r="A593" s="16"/>
      <c r="B593" s="16"/>
      <c r="C593" s="16"/>
      <c r="D593" s="16"/>
      <c r="E593" s="16"/>
      <c r="F593" s="16"/>
    </row>
    <row r="594" ht="15.75" customHeight="1">
      <c r="A594" s="16"/>
      <c r="B594" s="16"/>
      <c r="C594" s="16"/>
      <c r="D594" s="16"/>
      <c r="E594" s="16"/>
      <c r="F594" s="16"/>
    </row>
    <row r="595" ht="15.75" customHeight="1">
      <c r="A595" s="16"/>
      <c r="B595" s="16"/>
      <c r="C595" s="16"/>
      <c r="D595" s="16"/>
      <c r="E595" s="16"/>
      <c r="F595" s="16"/>
    </row>
    <row r="596" ht="15.75" customHeight="1">
      <c r="A596" s="16"/>
      <c r="B596" s="16"/>
      <c r="C596" s="16"/>
      <c r="D596" s="16"/>
      <c r="E596" s="16"/>
      <c r="F596" s="16"/>
    </row>
    <row r="597" ht="15.75" customHeight="1">
      <c r="A597" s="16"/>
      <c r="B597" s="16"/>
      <c r="C597" s="16"/>
      <c r="D597" s="16"/>
      <c r="E597" s="16"/>
      <c r="F597" s="16"/>
    </row>
    <row r="598" ht="15.75" customHeight="1">
      <c r="A598" s="16"/>
      <c r="B598" s="16"/>
      <c r="C598" s="16"/>
      <c r="D598" s="16"/>
      <c r="E598" s="16"/>
      <c r="F598" s="16"/>
    </row>
    <row r="599" ht="15.75" customHeight="1">
      <c r="A599" s="16"/>
      <c r="B599" s="16"/>
      <c r="C599" s="16"/>
      <c r="D599" s="16"/>
      <c r="E599" s="16"/>
      <c r="F599" s="16"/>
    </row>
    <row r="600" ht="15.75" customHeight="1">
      <c r="A600" s="16"/>
      <c r="B600" s="16"/>
      <c r="C600" s="16"/>
      <c r="D600" s="16"/>
      <c r="E600" s="16"/>
      <c r="F600" s="16"/>
    </row>
    <row r="601" ht="15.75" customHeight="1">
      <c r="A601" s="16"/>
      <c r="B601" s="16"/>
      <c r="C601" s="16"/>
      <c r="D601" s="16"/>
      <c r="E601" s="16"/>
      <c r="F601" s="16"/>
    </row>
    <row r="602" ht="15.75" customHeight="1">
      <c r="A602" s="16"/>
      <c r="B602" s="16"/>
      <c r="C602" s="16"/>
      <c r="D602" s="16"/>
      <c r="E602" s="16"/>
      <c r="F602" s="16"/>
    </row>
    <row r="603" ht="15.75" customHeight="1">
      <c r="A603" s="16"/>
      <c r="B603" s="16"/>
      <c r="C603" s="16"/>
      <c r="D603" s="16"/>
      <c r="E603" s="16"/>
      <c r="F603" s="16"/>
    </row>
    <row r="604" ht="15.75" customHeight="1">
      <c r="A604" s="16"/>
      <c r="B604" s="16"/>
      <c r="C604" s="16"/>
      <c r="D604" s="16"/>
      <c r="E604" s="16"/>
      <c r="F604" s="16"/>
    </row>
    <row r="605" ht="15.75" customHeight="1">
      <c r="A605" s="16"/>
      <c r="B605" s="16"/>
      <c r="C605" s="16"/>
      <c r="D605" s="16"/>
      <c r="E605" s="16"/>
      <c r="F605" s="16"/>
    </row>
    <row r="606" ht="15.75" customHeight="1">
      <c r="A606" s="16"/>
      <c r="B606" s="16"/>
      <c r="C606" s="16"/>
      <c r="D606" s="16"/>
      <c r="E606" s="16"/>
      <c r="F606" s="16"/>
    </row>
    <row r="607" ht="15.75" customHeight="1">
      <c r="A607" s="16"/>
      <c r="B607" s="16"/>
      <c r="C607" s="16"/>
      <c r="D607" s="16"/>
      <c r="E607" s="16"/>
      <c r="F607" s="16"/>
    </row>
    <row r="608" ht="15.75" customHeight="1">
      <c r="A608" s="16"/>
      <c r="B608" s="16"/>
      <c r="C608" s="16"/>
      <c r="D608" s="16"/>
      <c r="E608" s="16"/>
      <c r="F608" s="16"/>
    </row>
    <row r="609" ht="15.75" customHeight="1">
      <c r="A609" s="16"/>
      <c r="B609" s="16"/>
      <c r="C609" s="16"/>
      <c r="D609" s="16"/>
      <c r="E609" s="16"/>
      <c r="F609" s="16"/>
    </row>
    <row r="610" ht="15.75" customHeight="1">
      <c r="A610" s="16"/>
      <c r="B610" s="16"/>
      <c r="C610" s="16"/>
      <c r="D610" s="16"/>
      <c r="E610" s="16"/>
      <c r="F610" s="16"/>
    </row>
    <row r="611" ht="15.75" customHeight="1">
      <c r="A611" s="16"/>
      <c r="B611" s="16"/>
      <c r="C611" s="16"/>
      <c r="D611" s="16"/>
      <c r="E611" s="16"/>
      <c r="F611" s="16"/>
    </row>
    <row r="612" ht="15.75" customHeight="1">
      <c r="A612" s="16"/>
      <c r="B612" s="16"/>
      <c r="C612" s="16"/>
      <c r="D612" s="16"/>
      <c r="E612" s="16"/>
      <c r="F612" s="16"/>
    </row>
    <row r="613" ht="15.75" customHeight="1">
      <c r="A613" s="16"/>
      <c r="B613" s="16"/>
      <c r="C613" s="16"/>
      <c r="D613" s="16"/>
      <c r="E613" s="16"/>
      <c r="F613" s="16"/>
    </row>
    <row r="614" ht="15.75" customHeight="1">
      <c r="A614" s="16"/>
      <c r="B614" s="16"/>
      <c r="C614" s="16"/>
      <c r="D614" s="16"/>
      <c r="E614" s="16"/>
      <c r="F614" s="16"/>
    </row>
    <row r="615" ht="15.75" customHeight="1">
      <c r="A615" s="16"/>
      <c r="B615" s="16"/>
      <c r="C615" s="16"/>
      <c r="D615" s="16"/>
      <c r="E615" s="16"/>
      <c r="F615" s="16"/>
    </row>
    <row r="616" ht="15.75" customHeight="1">
      <c r="A616" s="16"/>
      <c r="B616" s="16"/>
      <c r="C616" s="16"/>
      <c r="D616" s="16"/>
      <c r="E616" s="16"/>
      <c r="F616" s="16"/>
    </row>
    <row r="617" ht="15.75" customHeight="1">
      <c r="A617" s="16"/>
      <c r="B617" s="16"/>
      <c r="C617" s="16"/>
      <c r="D617" s="16"/>
      <c r="E617" s="16"/>
      <c r="F617" s="16"/>
    </row>
    <row r="618" ht="15.75" customHeight="1">
      <c r="A618" s="16"/>
      <c r="B618" s="16"/>
      <c r="C618" s="16"/>
      <c r="D618" s="16"/>
      <c r="E618" s="16"/>
      <c r="F618" s="16"/>
    </row>
    <row r="619" ht="15.75" customHeight="1">
      <c r="A619" s="16"/>
      <c r="B619" s="16"/>
      <c r="C619" s="16"/>
      <c r="D619" s="16"/>
      <c r="E619" s="16"/>
      <c r="F619" s="16"/>
    </row>
    <row r="620" ht="15.75" customHeight="1">
      <c r="A620" s="16"/>
      <c r="B620" s="16"/>
      <c r="C620" s="16"/>
      <c r="D620" s="16"/>
      <c r="E620" s="16"/>
      <c r="F620" s="16"/>
    </row>
    <row r="621" ht="15.75" customHeight="1">
      <c r="A621" s="16"/>
      <c r="B621" s="16"/>
      <c r="C621" s="16"/>
      <c r="D621" s="16"/>
      <c r="E621" s="16"/>
      <c r="F621" s="16"/>
    </row>
    <row r="622" ht="15.75" customHeight="1">
      <c r="A622" s="16"/>
      <c r="B622" s="16"/>
      <c r="C622" s="16"/>
      <c r="D622" s="16"/>
      <c r="E622" s="16"/>
      <c r="F622" s="16"/>
    </row>
    <row r="623" ht="15.75" customHeight="1">
      <c r="A623" s="16"/>
      <c r="B623" s="16"/>
      <c r="C623" s="16"/>
      <c r="D623" s="16"/>
      <c r="E623" s="16"/>
      <c r="F623" s="16"/>
    </row>
    <row r="624" ht="15.75" customHeight="1">
      <c r="A624" s="16"/>
      <c r="B624" s="16"/>
      <c r="C624" s="16"/>
      <c r="D624" s="16"/>
      <c r="E624" s="16"/>
      <c r="F624" s="16"/>
    </row>
    <row r="625" ht="15.75" customHeight="1">
      <c r="A625" s="16"/>
      <c r="B625" s="16"/>
      <c r="C625" s="16"/>
      <c r="D625" s="16"/>
      <c r="E625" s="16"/>
      <c r="F625" s="16"/>
    </row>
    <row r="626" ht="15.75" customHeight="1">
      <c r="A626" s="16"/>
      <c r="B626" s="16"/>
      <c r="C626" s="16"/>
      <c r="D626" s="16"/>
      <c r="E626" s="16"/>
      <c r="F626" s="16"/>
    </row>
    <row r="627" ht="15.75" customHeight="1">
      <c r="A627" s="16"/>
      <c r="B627" s="16"/>
      <c r="C627" s="16"/>
      <c r="D627" s="16"/>
      <c r="E627" s="16"/>
      <c r="F627" s="16"/>
    </row>
    <row r="628" ht="15.75" customHeight="1">
      <c r="A628" s="16"/>
      <c r="B628" s="16"/>
      <c r="C628" s="16"/>
      <c r="D628" s="16"/>
      <c r="E628" s="16"/>
      <c r="F628" s="16"/>
    </row>
    <row r="629" ht="15.75" customHeight="1">
      <c r="A629" s="16"/>
      <c r="B629" s="16"/>
      <c r="C629" s="16"/>
      <c r="D629" s="16"/>
      <c r="E629" s="16"/>
      <c r="F629" s="16"/>
    </row>
    <row r="630" ht="15.75" customHeight="1">
      <c r="A630" s="16"/>
      <c r="B630" s="16"/>
      <c r="C630" s="16"/>
      <c r="D630" s="16"/>
      <c r="E630" s="16"/>
      <c r="F630" s="16"/>
    </row>
    <row r="631" ht="15.75" customHeight="1">
      <c r="A631" s="16"/>
      <c r="B631" s="16"/>
      <c r="C631" s="16"/>
      <c r="D631" s="16"/>
      <c r="E631" s="16"/>
      <c r="F631" s="16"/>
    </row>
    <row r="632" ht="15.75" customHeight="1">
      <c r="A632" s="16"/>
      <c r="B632" s="16"/>
      <c r="C632" s="16"/>
      <c r="D632" s="16"/>
      <c r="E632" s="16"/>
      <c r="F632" s="16"/>
    </row>
    <row r="633" ht="15.75" customHeight="1">
      <c r="A633" s="16"/>
      <c r="B633" s="16"/>
      <c r="C633" s="16"/>
      <c r="D633" s="16"/>
      <c r="E633" s="16"/>
      <c r="F633" s="16"/>
    </row>
    <row r="634" ht="15.75" customHeight="1">
      <c r="A634" s="16"/>
      <c r="B634" s="16"/>
      <c r="C634" s="16"/>
      <c r="D634" s="16"/>
      <c r="E634" s="16"/>
      <c r="F634" s="16"/>
    </row>
    <row r="635" ht="15.75" customHeight="1">
      <c r="A635" s="16"/>
      <c r="B635" s="16"/>
      <c r="C635" s="16"/>
      <c r="D635" s="16"/>
      <c r="E635" s="16"/>
      <c r="F635" s="16"/>
    </row>
    <row r="636" ht="15.75" customHeight="1">
      <c r="A636" s="16"/>
      <c r="B636" s="16"/>
      <c r="C636" s="16"/>
      <c r="D636" s="16"/>
      <c r="E636" s="16"/>
      <c r="F636" s="16"/>
    </row>
    <row r="637" ht="15.75" customHeight="1">
      <c r="A637" s="16"/>
      <c r="B637" s="16"/>
      <c r="C637" s="16"/>
      <c r="D637" s="16"/>
      <c r="E637" s="16"/>
      <c r="F637" s="16"/>
    </row>
    <row r="638" ht="15.75" customHeight="1">
      <c r="A638" s="16"/>
      <c r="B638" s="16"/>
      <c r="C638" s="16"/>
      <c r="D638" s="16"/>
      <c r="E638" s="16"/>
      <c r="F638" s="16"/>
    </row>
    <row r="639" ht="15.75" customHeight="1">
      <c r="A639" s="16"/>
      <c r="B639" s="16"/>
      <c r="C639" s="16"/>
      <c r="D639" s="16"/>
      <c r="E639" s="16"/>
      <c r="F639" s="16"/>
    </row>
    <row r="640" ht="15.75" customHeight="1">
      <c r="A640" s="16"/>
      <c r="B640" s="16"/>
      <c r="C640" s="16"/>
      <c r="D640" s="16"/>
      <c r="E640" s="16"/>
      <c r="F640" s="16"/>
    </row>
    <row r="641" ht="15.75" customHeight="1">
      <c r="A641" s="16"/>
      <c r="B641" s="16"/>
      <c r="C641" s="16"/>
      <c r="D641" s="16"/>
      <c r="E641" s="16"/>
      <c r="F641" s="16"/>
    </row>
    <row r="642" ht="15.75" customHeight="1">
      <c r="A642" s="16"/>
      <c r="B642" s="16"/>
      <c r="C642" s="16"/>
      <c r="D642" s="16"/>
      <c r="E642" s="16"/>
      <c r="F642" s="16"/>
    </row>
    <row r="643" ht="15.75" customHeight="1">
      <c r="A643" s="16"/>
      <c r="B643" s="16"/>
      <c r="C643" s="16"/>
      <c r="D643" s="16"/>
      <c r="E643" s="16"/>
      <c r="F643" s="16"/>
    </row>
    <row r="644" ht="15.75" customHeight="1">
      <c r="A644" s="16"/>
      <c r="B644" s="16"/>
      <c r="C644" s="16"/>
      <c r="D644" s="16"/>
      <c r="E644" s="16"/>
      <c r="F644" s="16"/>
    </row>
    <row r="645" ht="15.75" customHeight="1">
      <c r="A645" s="16"/>
      <c r="B645" s="16"/>
      <c r="C645" s="16"/>
      <c r="D645" s="16"/>
      <c r="E645" s="16"/>
      <c r="F645" s="16"/>
    </row>
    <row r="646" ht="15.75" customHeight="1">
      <c r="A646" s="16"/>
      <c r="B646" s="16"/>
      <c r="C646" s="16"/>
      <c r="D646" s="16"/>
      <c r="E646" s="16"/>
      <c r="F646" s="16"/>
    </row>
    <row r="647" ht="15.75" customHeight="1">
      <c r="A647" s="16"/>
      <c r="B647" s="16"/>
      <c r="C647" s="16"/>
      <c r="D647" s="16"/>
      <c r="E647" s="16"/>
      <c r="F647" s="16"/>
    </row>
    <row r="648" ht="15.75" customHeight="1">
      <c r="A648" s="16"/>
      <c r="B648" s="16"/>
      <c r="C648" s="16"/>
      <c r="D648" s="16"/>
      <c r="E648" s="16"/>
      <c r="F648" s="16"/>
    </row>
    <row r="649" ht="15.75" customHeight="1">
      <c r="A649" s="16"/>
      <c r="B649" s="16"/>
      <c r="C649" s="16"/>
      <c r="D649" s="16"/>
      <c r="E649" s="16"/>
      <c r="F649" s="16"/>
    </row>
    <row r="650" ht="15.75" customHeight="1">
      <c r="A650" s="16"/>
      <c r="B650" s="16"/>
      <c r="C650" s="16"/>
      <c r="D650" s="16"/>
      <c r="E650" s="16"/>
      <c r="F650" s="16"/>
    </row>
    <row r="651" ht="15.75" customHeight="1">
      <c r="A651" s="16"/>
      <c r="B651" s="16"/>
      <c r="C651" s="16"/>
      <c r="D651" s="16"/>
      <c r="E651" s="16"/>
      <c r="F651" s="16"/>
    </row>
    <row r="652" ht="15.75" customHeight="1">
      <c r="A652" s="16"/>
      <c r="B652" s="16"/>
      <c r="C652" s="16"/>
      <c r="D652" s="16"/>
      <c r="E652" s="16"/>
      <c r="F652" s="16"/>
    </row>
    <row r="653" ht="15.75" customHeight="1">
      <c r="A653" s="16"/>
      <c r="B653" s="16"/>
      <c r="C653" s="16"/>
      <c r="D653" s="16"/>
      <c r="E653" s="16"/>
      <c r="F653" s="16"/>
    </row>
    <row r="654" ht="15.75" customHeight="1">
      <c r="A654" s="16"/>
      <c r="B654" s="16"/>
      <c r="C654" s="16"/>
      <c r="D654" s="16"/>
      <c r="E654" s="16"/>
      <c r="F654" s="16"/>
    </row>
    <row r="655" ht="15.75" customHeight="1">
      <c r="A655" s="16"/>
      <c r="B655" s="16"/>
      <c r="C655" s="16"/>
      <c r="D655" s="16"/>
      <c r="E655" s="16"/>
      <c r="F655" s="16"/>
    </row>
    <row r="656" ht="15.75" customHeight="1">
      <c r="A656" s="16"/>
      <c r="B656" s="16"/>
      <c r="C656" s="16"/>
      <c r="D656" s="16"/>
      <c r="E656" s="16"/>
      <c r="F656" s="16"/>
    </row>
    <row r="657" ht="15.75" customHeight="1">
      <c r="A657" s="16"/>
      <c r="B657" s="16"/>
      <c r="C657" s="16"/>
      <c r="D657" s="16"/>
      <c r="E657" s="16"/>
      <c r="F657" s="16"/>
    </row>
    <row r="658" ht="15.75" customHeight="1">
      <c r="A658" s="16"/>
      <c r="B658" s="16"/>
      <c r="C658" s="16"/>
      <c r="D658" s="16"/>
      <c r="E658" s="16"/>
      <c r="F658" s="16"/>
    </row>
    <row r="659" ht="15.75" customHeight="1">
      <c r="A659" s="16"/>
      <c r="B659" s="16"/>
      <c r="C659" s="16"/>
      <c r="D659" s="16"/>
      <c r="E659" s="16"/>
      <c r="F659" s="16"/>
    </row>
    <row r="660" ht="15.75" customHeight="1">
      <c r="A660" s="16"/>
      <c r="B660" s="16"/>
      <c r="C660" s="16"/>
      <c r="D660" s="16"/>
      <c r="E660" s="16"/>
      <c r="F660" s="16"/>
    </row>
    <row r="661" ht="15.75" customHeight="1">
      <c r="A661" s="16"/>
      <c r="B661" s="16"/>
      <c r="C661" s="16"/>
      <c r="D661" s="16"/>
      <c r="E661" s="16"/>
      <c r="F661" s="16"/>
    </row>
    <row r="662" ht="15.75" customHeight="1">
      <c r="A662" s="16"/>
      <c r="B662" s="16"/>
      <c r="C662" s="16"/>
      <c r="D662" s="16"/>
      <c r="E662" s="16"/>
      <c r="F662" s="16"/>
    </row>
    <row r="663" ht="15.75" customHeight="1">
      <c r="A663" s="16"/>
      <c r="B663" s="16"/>
      <c r="C663" s="16"/>
      <c r="D663" s="16"/>
      <c r="E663" s="16"/>
      <c r="F663" s="16"/>
    </row>
    <row r="664" ht="15.75" customHeight="1">
      <c r="A664" s="16"/>
      <c r="B664" s="16"/>
      <c r="C664" s="16"/>
      <c r="D664" s="16"/>
      <c r="E664" s="16"/>
      <c r="F664" s="16"/>
    </row>
    <row r="665" ht="15.75" customHeight="1">
      <c r="A665" s="16"/>
      <c r="B665" s="16"/>
      <c r="C665" s="16"/>
      <c r="D665" s="16"/>
      <c r="E665" s="16"/>
      <c r="F665" s="16"/>
    </row>
    <row r="666" ht="15.75" customHeight="1">
      <c r="A666" s="16"/>
      <c r="B666" s="16"/>
      <c r="C666" s="16"/>
      <c r="D666" s="16"/>
      <c r="E666" s="16"/>
      <c r="F666" s="16"/>
    </row>
    <row r="667" ht="15.75" customHeight="1">
      <c r="A667" s="16"/>
      <c r="B667" s="16"/>
      <c r="C667" s="16"/>
      <c r="D667" s="16"/>
      <c r="E667" s="16"/>
      <c r="F667" s="16"/>
    </row>
    <row r="668" ht="15.75" customHeight="1">
      <c r="A668" s="16"/>
      <c r="B668" s="16"/>
      <c r="C668" s="16"/>
      <c r="D668" s="16"/>
      <c r="E668" s="16"/>
      <c r="F668" s="16"/>
    </row>
    <row r="669" ht="15.75" customHeight="1">
      <c r="A669" s="16"/>
      <c r="B669" s="16"/>
      <c r="C669" s="16"/>
      <c r="D669" s="16"/>
      <c r="E669" s="16"/>
      <c r="F669" s="16"/>
    </row>
    <row r="670" ht="15.75" customHeight="1">
      <c r="A670" s="16"/>
      <c r="B670" s="16"/>
      <c r="C670" s="16"/>
      <c r="D670" s="16"/>
      <c r="E670" s="16"/>
      <c r="F670" s="16"/>
    </row>
    <row r="671" ht="15.75" customHeight="1">
      <c r="A671" s="16"/>
      <c r="B671" s="16"/>
      <c r="C671" s="16"/>
      <c r="D671" s="16"/>
      <c r="E671" s="16"/>
      <c r="F671" s="16"/>
    </row>
    <row r="672" ht="15.75" customHeight="1">
      <c r="A672" s="16"/>
      <c r="B672" s="16"/>
      <c r="C672" s="16"/>
      <c r="D672" s="16"/>
      <c r="E672" s="16"/>
      <c r="F672" s="16"/>
    </row>
    <row r="673" ht="15.75" customHeight="1">
      <c r="A673" s="16"/>
      <c r="B673" s="16"/>
      <c r="C673" s="16"/>
      <c r="D673" s="16"/>
      <c r="E673" s="16"/>
      <c r="F673" s="16"/>
    </row>
    <row r="674" ht="15.75" customHeight="1">
      <c r="A674" s="16"/>
      <c r="B674" s="16"/>
      <c r="C674" s="16"/>
      <c r="D674" s="16"/>
      <c r="E674" s="16"/>
      <c r="F674" s="16"/>
    </row>
    <row r="675" ht="15.75" customHeight="1">
      <c r="A675" s="16"/>
      <c r="B675" s="16"/>
      <c r="C675" s="16"/>
      <c r="D675" s="16"/>
      <c r="E675" s="16"/>
      <c r="F675" s="16"/>
    </row>
    <row r="676" ht="15.75" customHeight="1">
      <c r="A676" s="16"/>
      <c r="B676" s="16"/>
      <c r="C676" s="16"/>
      <c r="D676" s="16"/>
      <c r="E676" s="16"/>
      <c r="F676" s="16"/>
    </row>
    <row r="677" ht="15.75" customHeight="1">
      <c r="A677" s="16"/>
      <c r="B677" s="16"/>
      <c r="C677" s="16"/>
      <c r="D677" s="16"/>
      <c r="E677" s="16"/>
      <c r="F677" s="16"/>
    </row>
    <row r="678" ht="15.75" customHeight="1">
      <c r="A678" s="16"/>
      <c r="B678" s="16"/>
      <c r="C678" s="16"/>
      <c r="D678" s="16"/>
      <c r="E678" s="16"/>
      <c r="F678" s="16"/>
    </row>
    <row r="679" ht="15.75" customHeight="1">
      <c r="A679" s="16"/>
      <c r="B679" s="16"/>
      <c r="C679" s="16"/>
      <c r="D679" s="16"/>
      <c r="E679" s="16"/>
      <c r="F679" s="16"/>
    </row>
    <row r="680" ht="15.75" customHeight="1">
      <c r="A680" s="16"/>
      <c r="B680" s="16"/>
      <c r="C680" s="16"/>
      <c r="D680" s="16"/>
      <c r="E680" s="16"/>
      <c r="F680" s="16"/>
    </row>
    <row r="681" ht="15.75" customHeight="1">
      <c r="A681" s="16"/>
      <c r="B681" s="16"/>
      <c r="C681" s="16"/>
      <c r="D681" s="16"/>
      <c r="E681" s="16"/>
      <c r="F681" s="16"/>
    </row>
    <row r="682" ht="15.75" customHeight="1">
      <c r="A682" s="16"/>
      <c r="B682" s="16"/>
      <c r="C682" s="16"/>
      <c r="D682" s="16"/>
      <c r="E682" s="16"/>
      <c r="F682" s="16"/>
    </row>
    <row r="683" ht="15.75" customHeight="1">
      <c r="A683" s="16"/>
      <c r="B683" s="16"/>
      <c r="C683" s="16"/>
      <c r="D683" s="16"/>
      <c r="E683" s="16"/>
      <c r="F683" s="16"/>
    </row>
    <row r="684" ht="15.75" customHeight="1">
      <c r="A684" s="16"/>
      <c r="B684" s="16"/>
      <c r="C684" s="16"/>
      <c r="D684" s="16"/>
      <c r="E684" s="16"/>
      <c r="F684" s="16"/>
    </row>
    <row r="685" ht="15.75" customHeight="1">
      <c r="A685" s="16"/>
      <c r="B685" s="16"/>
      <c r="C685" s="16"/>
      <c r="D685" s="16"/>
      <c r="E685" s="16"/>
      <c r="F685" s="16"/>
    </row>
    <row r="686" ht="15.75" customHeight="1">
      <c r="A686" s="16"/>
      <c r="B686" s="16"/>
      <c r="C686" s="16"/>
      <c r="D686" s="16"/>
      <c r="E686" s="16"/>
      <c r="F686" s="16"/>
    </row>
    <row r="687" ht="15.75" customHeight="1">
      <c r="A687" s="16"/>
      <c r="B687" s="16"/>
      <c r="C687" s="16"/>
      <c r="D687" s="16"/>
      <c r="E687" s="16"/>
      <c r="F687" s="16"/>
    </row>
    <row r="688" ht="15.75" customHeight="1">
      <c r="A688" s="16"/>
      <c r="B688" s="16"/>
      <c r="C688" s="16"/>
      <c r="D688" s="16"/>
      <c r="E688" s="16"/>
      <c r="F688" s="16"/>
    </row>
    <row r="689" ht="15.75" customHeight="1">
      <c r="A689" s="16"/>
      <c r="B689" s="16"/>
      <c r="C689" s="16"/>
      <c r="D689" s="16"/>
      <c r="E689" s="16"/>
      <c r="F689" s="16"/>
    </row>
    <row r="690" ht="15.75" customHeight="1">
      <c r="A690" s="16"/>
      <c r="B690" s="16"/>
      <c r="C690" s="16"/>
      <c r="D690" s="16"/>
      <c r="E690" s="16"/>
      <c r="F690" s="16"/>
    </row>
    <row r="691" ht="15.75" customHeight="1">
      <c r="A691" s="16"/>
      <c r="B691" s="16"/>
      <c r="C691" s="16"/>
      <c r="D691" s="16"/>
      <c r="E691" s="16"/>
      <c r="F691" s="16"/>
    </row>
    <row r="692" ht="15.75" customHeight="1">
      <c r="A692" s="16"/>
      <c r="B692" s="16"/>
      <c r="C692" s="16"/>
      <c r="D692" s="16"/>
      <c r="E692" s="16"/>
      <c r="F692" s="16"/>
    </row>
    <row r="693" ht="15.75" customHeight="1">
      <c r="A693" s="16"/>
      <c r="B693" s="16"/>
      <c r="C693" s="16"/>
      <c r="D693" s="16"/>
      <c r="E693" s="16"/>
      <c r="F693" s="16"/>
    </row>
    <row r="694" ht="15.75" customHeight="1">
      <c r="A694" s="16"/>
      <c r="B694" s="16"/>
      <c r="C694" s="16"/>
      <c r="D694" s="16"/>
      <c r="E694" s="16"/>
      <c r="F694" s="16"/>
    </row>
    <row r="695" ht="15.75" customHeight="1">
      <c r="A695" s="16"/>
      <c r="B695" s="16"/>
      <c r="C695" s="16"/>
      <c r="D695" s="16"/>
      <c r="E695" s="16"/>
      <c r="F695" s="16"/>
    </row>
    <row r="696" ht="15.75" customHeight="1">
      <c r="A696" s="16"/>
      <c r="B696" s="16"/>
      <c r="C696" s="16"/>
      <c r="D696" s="16"/>
      <c r="E696" s="16"/>
      <c r="F696" s="16"/>
    </row>
    <row r="697" ht="15.75" customHeight="1">
      <c r="A697" s="16"/>
      <c r="B697" s="16"/>
      <c r="C697" s="16"/>
      <c r="D697" s="16"/>
      <c r="E697" s="16"/>
      <c r="F697" s="16"/>
    </row>
    <row r="698" ht="15.75" customHeight="1">
      <c r="A698" s="16"/>
      <c r="B698" s="16"/>
      <c r="C698" s="16"/>
      <c r="D698" s="16"/>
      <c r="E698" s="16"/>
      <c r="F698" s="16"/>
    </row>
    <row r="699" ht="15.75" customHeight="1">
      <c r="A699" s="16"/>
      <c r="B699" s="16"/>
      <c r="C699" s="16"/>
      <c r="D699" s="16"/>
      <c r="E699" s="16"/>
      <c r="F699" s="16"/>
    </row>
    <row r="700" ht="15.75" customHeight="1">
      <c r="A700" s="16"/>
      <c r="B700" s="16"/>
      <c r="C700" s="16"/>
      <c r="D700" s="16"/>
      <c r="E700" s="16"/>
      <c r="F700" s="16"/>
    </row>
    <row r="701" ht="15.75" customHeight="1">
      <c r="A701" s="16"/>
      <c r="B701" s="16"/>
      <c r="C701" s="16"/>
      <c r="D701" s="16"/>
      <c r="E701" s="16"/>
      <c r="F701" s="16"/>
    </row>
    <row r="702" ht="15.75" customHeight="1">
      <c r="A702" s="16"/>
      <c r="B702" s="16"/>
      <c r="C702" s="16"/>
      <c r="D702" s="16"/>
      <c r="E702" s="16"/>
      <c r="F702" s="16"/>
    </row>
    <row r="703" ht="15.75" customHeight="1">
      <c r="A703" s="16"/>
      <c r="B703" s="16"/>
      <c r="C703" s="16"/>
      <c r="D703" s="16"/>
      <c r="E703" s="16"/>
      <c r="F703" s="16"/>
    </row>
    <row r="704" ht="15.75" customHeight="1">
      <c r="A704" s="16"/>
      <c r="B704" s="16"/>
      <c r="C704" s="16"/>
      <c r="D704" s="16"/>
      <c r="E704" s="16"/>
      <c r="F704" s="16"/>
    </row>
    <row r="705" ht="15.75" customHeight="1">
      <c r="A705" s="16"/>
      <c r="B705" s="16"/>
      <c r="C705" s="16"/>
      <c r="D705" s="16"/>
      <c r="E705" s="16"/>
      <c r="F705" s="16"/>
    </row>
    <row r="706" ht="15.75" customHeight="1">
      <c r="A706" s="16"/>
      <c r="B706" s="16"/>
      <c r="C706" s="16"/>
      <c r="D706" s="16"/>
      <c r="E706" s="16"/>
      <c r="F706" s="16"/>
    </row>
    <row r="707" ht="15.75" customHeight="1">
      <c r="A707" s="16"/>
      <c r="B707" s="16"/>
      <c r="C707" s="16"/>
      <c r="D707" s="16"/>
      <c r="E707" s="16"/>
      <c r="F707" s="16"/>
    </row>
    <row r="708" ht="15.75" customHeight="1">
      <c r="A708" s="16"/>
      <c r="B708" s="16"/>
      <c r="C708" s="16"/>
      <c r="D708" s="16"/>
      <c r="E708" s="16"/>
      <c r="F708" s="16"/>
    </row>
    <row r="709" ht="15.75" customHeight="1">
      <c r="A709" s="16"/>
      <c r="B709" s="16"/>
      <c r="C709" s="16"/>
      <c r="D709" s="16"/>
      <c r="E709" s="16"/>
      <c r="F709" s="16"/>
    </row>
    <row r="710" ht="15.75" customHeight="1">
      <c r="A710" s="16"/>
      <c r="B710" s="16"/>
      <c r="C710" s="16"/>
      <c r="D710" s="16"/>
      <c r="E710" s="16"/>
      <c r="F710" s="16"/>
    </row>
    <row r="711" ht="15.75" customHeight="1">
      <c r="A711" s="16"/>
      <c r="B711" s="16"/>
      <c r="C711" s="16"/>
      <c r="D711" s="16"/>
      <c r="E711" s="16"/>
      <c r="F711" s="16"/>
    </row>
    <row r="712" ht="15.75" customHeight="1">
      <c r="A712" s="16"/>
      <c r="B712" s="16"/>
      <c r="C712" s="16"/>
      <c r="D712" s="16"/>
      <c r="E712" s="16"/>
      <c r="F712" s="16"/>
    </row>
    <row r="713" ht="15.75" customHeight="1">
      <c r="A713" s="16"/>
      <c r="B713" s="16"/>
      <c r="C713" s="16"/>
      <c r="D713" s="16"/>
      <c r="E713" s="16"/>
      <c r="F713" s="16"/>
    </row>
    <row r="714" ht="15.75" customHeight="1">
      <c r="A714" s="16"/>
      <c r="B714" s="16"/>
      <c r="C714" s="16"/>
      <c r="D714" s="16"/>
      <c r="E714" s="16"/>
      <c r="F714" s="16"/>
    </row>
    <row r="715" ht="15.75" customHeight="1">
      <c r="A715" s="16"/>
      <c r="B715" s="16"/>
      <c r="C715" s="16"/>
      <c r="D715" s="16"/>
      <c r="E715" s="16"/>
      <c r="F715" s="16"/>
    </row>
    <row r="716" ht="15.75" customHeight="1">
      <c r="A716" s="16"/>
      <c r="B716" s="16"/>
      <c r="C716" s="16"/>
      <c r="D716" s="16"/>
      <c r="E716" s="16"/>
      <c r="F716" s="16"/>
    </row>
    <row r="717" ht="15.75" customHeight="1">
      <c r="A717" s="16"/>
      <c r="B717" s="16"/>
      <c r="C717" s="16"/>
      <c r="D717" s="16"/>
      <c r="E717" s="16"/>
      <c r="F717" s="16"/>
    </row>
    <row r="718" ht="15.75" customHeight="1">
      <c r="A718" s="16"/>
      <c r="B718" s="16"/>
      <c r="C718" s="16"/>
      <c r="D718" s="16"/>
      <c r="E718" s="16"/>
      <c r="F718" s="16"/>
    </row>
    <row r="719" ht="15.75" customHeight="1">
      <c r="A719" s="16"/>
      <c r="B719" s="16"/>
      <c r="C719" s="16"/>
      <c r="D719" s="16"/>
      <c r="E719" s="16"/>
      <c r="F719" s="16"/>
    </row>
    <row r="720" ht="15.75" customHeight="1">
      <c r="A720" s="16"/>
      <c r="B720" s="16"/>
      <c r="C720" s="16"/>
      <c r="D720" s="16"/>
      <c r="E720" s="16"/>
      <c r="F720" s="16"/>
    </row>
    <row r="721" ht="15.75" customHeight="1">
      <c r="A721" s="16"/>
      <c r="B721" s="16"/>
      <c r="C721" s="16"/>
      <c r="D721" s="16"/>
      <c r="E721" s="16"/>
      <c r="F721" s="16"/>
    </row>
    <row r="722" ht="15.75" customHeight="1">
      <c r="A722" s="16"/>
      <c r="B722" s="16"/>
      <c r="C722" s="16"/>
      <c r="D722" s="16"/>
      <c r="E722" s="16"/>
      <c r="F722" s="16"/>
    </row>
    <row r="723" ht="15.75" customHeight="1">
      <c r="A723" s="16"/>
      <c r="B723" s="16"/>
      <c r="C723" s="16"/>
      <c r="D723" s="16"/>
      <c r="E723" s="16"/>
      <c r="F723" s="16"/>
    </row>
    <row r="724" ht="15.75" customHeight="1">
      <c r="A724" s="16"/>
      <c r="B724" s="16"/>
      <c r="C724" s="16"/>
      <c r="D724" s="16"/>
      <c r="E724" s="16"/>
      <c r="F724" s="16"/>
    </row>
    <row r="725" ht="15.75" customHeight="1">
      <c r="A725" s="16"/>
      <c r="B725" s="16"/>
      <c r="C725" s="16"/>
      <c r="D725" s="16"/>
      <c r="E725" s="16"/>
      <c r="F725" s="16"/>
    </row>
    <row r="726" ht="15.75" customHeight="1">
      <c r="A726" s="16"/>
      <c r="B726" s="16"/>
      <c r="C726" s="16"/>
      <c r="D726" s="16"/>
      <c r="E726" s="16"/>
      <c r="F726" s="16"/>
    </row>
    <row r="727" ht="15.75" customHeight="1">
      <c r="A727" s="16"/>
      <c r="B727" s="16"/>
      <c r="C727" s="16"/>
      <c r="D727" s="16"/>
      <c r="E727" s="16"/>
      <c r="F727" s="16"/>
    </row>
    <row r="728" ht="15.75" customHeight="1">
      <c r="A728" s="16"/>
      <c r="B728" s="16"/>
      <c r="C728" s="16"/>
      <c r="D728" s="16"/>
      <c r="E728" s="16"/>
      <c r="F728" s="16"/>
    </row>
    <row r="729" ht="15.75" customHeight="1">
      <c r="A729" s="16"/>
      <c r="B729" s="16"/>
      <c r="C729" s="16"/>
      <c r="D729" s="16"/>
      <c r="E729" s="16"/>
      <c r="F729" s="16"/>
    </row>
    <row r="730" ht="15.75" customHeight="1">
      <c r="A730" s="16"/>
      <c r="B730" s="16"/>
      <c r="C730" s="16"/>
      <c r="D730" s="16"/>
      <c r="E730" s="16"/>
      <c r="F730" s="16"/>
    </row>
    <row r="731" ht="15.75" customHeight="1">
      <c r="A731" s="16"/>
      <c r="B731" s="16"/>
      <c r="C731" s="16"/>
      <c r="D731" s="16"/>
      <c r="E731" s="16"/>
      <c r="F731" s="16"/>
    </row>
    <row r="732" ht="15.75" customHeight="1">
      <c r="A732" s="16"/>
      <c r="B732" s="16"/>
      <c r="C732" s="16"/>
      <c r="D732" s="16"/>
      <c r="E732" s="16"/>
      <c r="F732" s="16"/>
    </row>
    <row r="733" ht="15.75" customHeight="1">
      <c r="A733" s="16"/>
      <c r="B733" s="16"/>
      <c r="C733" s="16"/>
      <c r="D733" s="16"/>
      <c r="E733" s="16"/>
      <c r="F733" s="16"/>
    </row>
    <row r="734" ht="15.75" customHeight="1">
      <c r="A734" s="16"/>
      <c r="B734" s="16"/>
      <c r="C734" s="16"/>
      <c r="D734" s="16"/>
      <c r="E734" s="16"/>
      <c r="F734" s="16"/>
    </row>
    <row r="735" ht="15.75" customHeight="1">
      <c r="A735" s="16"/>
      <c r="B735" s="16"/>
      <c r="C735" s="16"/>
      <c r="D735" s="16"/>
      <c r="E735" s="16"/>
      <c r="F735" s="16"/>
    </row>
    <row r="736" ht="15.75" customHeight="1">
      <c r="A736" s="16"/>
      <c r="B736" s="16"/>
      <c r="C736" s="16"/>
      <c r="D736" s="16"/>
      <c r="E736" s="16"/>
      <c r="F736" s="16"/>
    </row>
    <row r="737" ht="15.75" customHeight="1">
      <c r="A737" s="16"/>
      <c r="B737" s="16"/>
      <c r="C737" s="16"/>
      <c r="D737" s="16"/>
      <c r="E737" s="16"/>
      <c r="F737" s="16"/>
    </row>
    <row r="738" ht="15.75" customHeight="1">
      <c r="A738" s="16"/>
      <c r="B738" s="16"/>
      <c r="C738" s="16"/>
      <c r="D738" s="16"/>
      <c r="E738" s="16"/>
      <c r="F738" s="16"/>
    </row>
    <row r="739" ht="15.75" customHeight="1">
      <c r="A739" s="16"/>
      <c r="B739" s="16"/>
      <c r="C739" s="16"/>
      <c r="D739" s="16"/>
      <c r="E739" s="16"/>
      <c r="F739" s="16"/>
    </row>
    <row r="740" ht="15.75" customHeight="1">
      <c r="A740" s="16"/>
      <c r="B740" s="16"/>
      <c r="C740" s="16"/>
      <c r="D740" s="16"/>
      <c r="E740" s="16"/>
      <c r="F740" s="16"/>
    </row>
    <row r="741" ht="15.75" customHeight="1">
      <c r="A741" s="16"/>
      <c r="B741" s="16"/>
      <c r="C741" s="16"/>
      <c r="D741" s="16"/>
      <c r="E741" s="16"/>
      <c r="F741" s="16"/>
    </row>
    <row r="742" ht="15.75" customHeight="1">
      <c r="A742" s="16"/>
      <c r="B742" s="16"/>
      <c r="C742" s="16"/>
      <c r="D742" s="16"/>
      <c r="E742" s="16"/>
      <c r="F742" s="16"/>
    </row>
    <row r="743" ht="15.75" customHeight="1">
      <c r="A743" s="16"/>
      <c r="B743" s="16"/>
      <c r="C743" s="16"/>
      <c r="D743" s="16"/>
      <c r="E743" s="16"/>
      <c r="F743" s="16"/>
    </row>
    <row r="744" ht="15.75" customHeight="1">
      <c r="A744" s="16"/>
      <c r="B744" s="16"/>
      <c r="C744" s="16"/>
      <c r="D744" s="16"/>
      <c r="E744" s="16"/>
      <c r="F744" s="16"/>
    </row>
    <row r="745" ht="15.75" customHeight="1">
      <c r="A745" s="16"/>
      <c r="B745" s="16"/>
      <c r="C745" s="16"/>
      <c r="D745" s="16"/>
      <c r="E745" s="16"/>
      <c r="F745" s="16"/>
    </row>
    <row r="746" ht="15.75" customHeight="1">
      <c r="A746" s="16"/>
      <c r="B746" s="16"/>
      <c r="C746" s="16"/>
      <c r="D746" s="16"/>
      <c r="E746" s="16"/>
      <c r="F746" s="16"/>
    </row>
    <row r="747" ht="15.75" customHeight="1">
      <c r="A747" s="16"/>
      <c r="B747" s="16"/>
      <c r="C747" s="16"/>
      <c r="D747" s="16"/>
      <c r="E747" s="16"/>
      <c r="F747" s="16"/>
    </row>
    <row r="748" ht="15.75" customHeight="1">
      <c r="A748" s="16"/>
      <c r="B748" s="16"/>
      <c r="C748" s="16"/>
      <c r="D748" s="16"/>
      <c r="E748" s="16"/>
      <c r="F748" s="16"/>
    </row>
    <row r="749" ht="15.75" customHeight="1">
      <c r="A749" s="16"/>
      <c r="B749" s="16"/>
      <c r="C749" s="16"/>
      <c r="D749" s="16"/>
      <c r="E749" s="16"/>
      <c r="F749" s="16"/>
    </row>
    <row r="750" ht="15.75" customHeight="1">
      <c r="A750" s="16"/>
      <c r="B750" s="16"/>
      <c r="C750" s="16"/>
      <c r="D750" s="16"/>
      <c r="E750" s="16"/>
      <c r="F750" s="16"/>
    </row>
    <row r="751" ht="15.75" customHeight="1">
      <c r="A751" s="16"/>
      <c r="B751" s="16"/>
      <c r="C751" s="16"/>
      <c r="D751" s="16"/>
      <c r="E751" s="16"/>
      <c r="F751" s="16"/>
    </row>
    <row r="752" ht="15.75" customHeight="1">
      <c r="A752" s="16"/>
      <c r="B752" s="16"/>
      <c r="C752" s="16"/>
      <c r="D752" s="16"/>
      <c r="E752" s="16"/>
      <c r="F752" s="16"/>
    </row>
    <row r="753" ht="15.75" customHeight="1">
      <c r="A753" s="16"/>
      <c r="B753" s="16"/>
      <c r="C753" s="16"/>
      <c r="D753" s="16"/>
      <c r="E753" s="16"/>
      <c r="F753" s="16"/>
    </row>
    <row r="754" ht="15.75" customHeight="1">
      <c r="A754" s="16"/>
      <c r="B754" s="16"/>
      <c r="C754" s="16"/>
      <c r="D754" s="16"/>
      <c r="E754" s="16"/>
      <c r="F754" s="16"/>
    </row>
    <row r="755" ht="15.75" customHeight="1">
      <c r="A755" s="16"/>
      <c r="B755" s="16"/>
      <c r="C755" s="16"/>
      <c r="D755" s="16"/>
      <c r="E755" s="16"/>
      <c r="F755" s="16"/>
    </row>
    <row r="756" ht="15.75" customHeight="1">
      <c r="A756" s="16"/>
      <c r="B756" s="16"/>
      <c r="C756" s="16"/>
      <c r="D756" s="16"/>
      <c r="E756" s="16"/>
      <c r="F756" s="16"/>
    </row>
    <row r="757" ht="15.75" customHeight="1">
      <c r="A757" s="16"/>
      <c r="B757" s="16"/>
      <c r="C757" s="16"/>
      <c r="D757" s="16"/>
      <c r="E757" s="16"/>
      <c r="F757" s="16"/>
    </row>
    <row r="758" ht="15.75" customHeight="1">
      <c r="A758" s="16"/>
      <c r="B758" s="16"/>
      <c r="C758" s="16"/>
      <c r="D758" s="16"/>
      <c r="E758" s="16"/>
      <c r="F758" s="16"/>
    </row>
    <row r="759" ht="15.75" customHeight="1">
      <c r="A759" s="16"/>
      <c r="B759" s="16"/>
      <c r="C759" s="16"/>
      <c r="D759" s="16"/>
      <c r="E759" s="16"/>
      <c r="F759" s="16"/>
    </row>
    <row r="760" ht="15.75" customHeight="1">
      <c r="A760" s="16"/>
      <c r="B760" s="16"/>
      <c r="C760" s="16"/>
      <c r="D760" s="16"/>
      <c r="E760" s="16"/>
      <c r="F760" s="16"/>
    </row>
    <row r="761" ht="15.75" customHeight="1">
      <c r="A761" s="16"/>
      <c r="B761" s="16"/>
      <c r="C761" s="16"/>
      <c r="D761" s="16"/>
      <c r="E761" s="16"/>
      <c r="F761" s="16"/>
    </row>
    <row r="762" ht="15.75" customHeight="1">
      <c r="A762" s="16"/>
      <c r="B762" s="16"/>
      <c r="C762" s="16"/>
      <c r="D762" s="16"/>
      <c r="E762" s="16"/>
      <c r="F762" s="16"/>
    </row>
    <row r="763" ht="15.75" customHeight="1">
      <c r="A763" s="16"/>
      <c r="B763" s="16"/>
      <c r="C763" s="16"/>
      <c r="D763" s="16"/>
      <c r="E763" s="16"/>
      <c r="F763" s="16"/>
    </row>
    <row r="764" ht="15.75" customHeight="1">
      <c r="A764" s="16"/>
      <c r="B764" s="16"/>
      <c r="C764" s="16"/>
      <c r="D764" s="16"/>
      <c r="E764" s="16"/>
      <c r="F764" s="16"/>
    </row>
    <row r="765" ht="15.75" customHeight="1">
      <c r="A765" s="16"/>
      <c r="B765" s="16"/>
      <c r="C765" s="16"/>
      <c r="D765" s="16"/>
      <c r="E765" s="16"/>
      <c r="F765" s="16"/>
    </row>
    <row r="766" ht="15.75" customHeight="1">
      <c r="A766" s="16"/>
      <c r="B766" s="16"/>
      <c r="C766" s="16"/>
      <c r="D766" s="16"/>
      <c r="E766" s="16"/>
      <c r="F766" s="16"/>
    </row>
    <row r="767" ht="15.75" customHeight="1">
      <c r="A767" s="16"/>
      <c r="B767" s="16"/>
      <c r="C767" s="16"/>
      <c r="D767" s="16"/>
      <c r="E767" s="16"/>
      <c r="F767" s="16"/>
    </row>
    <row r="768" ht="15.75" customHeight="1">
      <c r="A768" s="16"/>
      <c r="B768" s="16"/>
      <c r="C768" s="16"/>
      <c r="D768" s="16"/>
      <c r="E768" s="16"/>
      <c r="F768" s="16"/>
    </row>
    <row r="769" ht="15.75" customHeight="1">
      <c r="A769" s="16"/>
      <c r="B769" s="16"/>
      <c r="C769" s="16"/>
      <c r="D769" s="16"/>
      <c r="E769" s="16"/>
      <c r="F769" s="16"/>
    </row>
    <row r="770" ht="15.75" customHeight="1">
      <c r="A770" s="16"/>
      <c r="B770" s="16"/>
      <c r="C770" s="16"/>
      <c r="D770" s="16"/>
      <c r="E770" s="16"/>
      <c r="F770" s="16"/>
    </row>
    <row r="771" ht="15.75" customHeight="1">
      <c r="A771" s="16"/>
      <c r="B771" s="16"/>
      <c r="C771" s="16"/>
      <c r="D771" s="16"/>
      <c r="E771" s="16"/>
      <c r="F771" s="16"/>
    </row>
    <row r="772" ht="15.75" customHeight="1">
      <c r="A772" s="16"/>
      <c r="B772" s="16"/>
      <c r="C772" s="16"/>
      <c r="D772" s="16"/>
      <c r="E772" s="16"/>
      <c r="F772" s="16"/>
    </row>
    <row r="773" ht="15.75" customHeight="1">
      <c r="A773" s="16"/>
      <c r="B773" s="16"/>
      <c r="C773" s="16"/>
      <c r="D773" s="16"/>
      <c r="E773" s="16"/>
      <c r="F773" s="16"/>
    </row>
    <row r="774" ht="15.75" customHeight="1">
      <c r="A774" s="16"/>
      <c r="B774" s="16"/>
      <c r="C774" s="16"/>
      <c r="D774" s="16"/>
      <c r="E774" s="16"/>
      <c r="F774" s="16"/>
    </row>
    <row r="775" ht="15.75" customHeight="1">
      <c r="A775" s="16"/>
      <c r="B775" s="16"/>
      <c r="C775" s="16"/>
      <c r="D775" s="16"/>
      <c r="E775" s="16"/>
      <c r="F775" s="16"/>
    </row>
    <row r="776" ht="15.75" customHeight="1">
      <c r="A776" s="16"/>
      <c r="B776" s="16"/>
      <c r="C776" s="16"/>
      <c r="D776" s="16"/>
      <c r="E776" s="16"/>
      <c r="F776" s="16"/>
    </row>
    <row r="777" ht="15.75" customHeight="1">
      <c r="A777" s="16"/>
      <c r="B777" s="16"/>
      <c r="C777" s="16"/>
      <c r="D777" s="16"/>
      <c r="E777" s="16"/>
      <c r="F777" s="16"/>
    </row>
    <row r="778" ht="15.75" customHeight="1">
      <c r="A778" s="16"/>
      <c r="B778" s="16"/>
      <c r="C778" s="16"/>
      <c r="D778" s="16"/>
      <c r="E778" s="16"/>
      <c r="F778" s="16"/>
    </row>
    <row r="779" ht="15.75" customHeight="1">
      <c r="A779" s="16"/>
      <c r="B779" s="16"/>
      <c r="C779" s="16"/>
      <c r="D779" s="16"/>
      <c r="E779" s="16"/>
      <c r="F779" s="16"/>
    </row>
    <row r="780" ht="15.75" customHeight="1">
      <c r="A780" s="16"/>
      <c r="B780" s="16"/>
      <c r="C780" s="16"/>
      <c r="D780" s="16"/>
      <c r="E780" s="16"/>
      <c r="F780" s="16"/>
    </row>
    <row r="781" ht="15.75" customHeight="1">
      <c r="A781" s="16"/>
      <c r="B781" s="16"/>
      <c r="C781" s="16"/>
      <c r="D781" s="16"/>
      <c r="E781" s="16"/>
      <c r="F781" s="16"/>
    </row>
    <row r="782" ht="15.75" customHeight="1">
      <c r="A782" s="16"/>
      <c r="B782" s="16"/>
      <c r="C782" s="16"/>
      <c r="D782" s="16"/>
      <c r="E782" s="16"/>
      <c r="F782" s="16"/>
    </row>
    <row r="783" ht="15.75" customHeight="1">
      <c r="A783" s="16"/>
      <c r="B783" s="16"/>
      <c r="C783" s="16"/>
      <c r="D783" s="16"/>
      <c r="E783" s="16"/>
      <c r="F783" s="16"/>
    </row>
    <row r="784" ht="15.75" customHeight="1">
      <c r="A784" s="16"/>
      <c r="B784" s="16"/>
      <c r="C784" s="16"/>
      <c r="D784" s="16"/>
      <c r="E784" s="16"/>
      <c r="F784" s="16"/>
    </row>
    <row r="785" ht="15.75" customHeight="1">
      <c r="A785" s="16"/>
      <c r="B785" s="16"/>
      <c r="C785" s="16"/>
      <c r="D785" s="16"/>
      <c r="E785" s="16"/>
      <c r="F785" s="16"/>
    </row>
    <row r="786" ht="15.75" customHeight="1">
      <c r="A786" s="16"/>
      <c r="B786" s="16"/>
      <c r="C786" s="16"/>
      <c r="D786" s="16"/>
      <c r="E786" s="16"/>
      <c r="F786" s="16"/>
    </row>
    <row r="787" ht="15.75" customHeight="1">
      <c r="A787" s="16"/>
      <c r="B787" s="16"/>
      <c r="C787" s="16"/>
      <c r="D787" s="16"/>
      <c r="E787" s="16"/>
      <c r="F787" s="16"/>
    </row>
    <row r="788" ht="15.75" customHeight="1">
      <c r="A788" s="16"/>
      <c r="B788" s="16"/>
      <c r="C788" s="16"/>
      <c r="D788" s="16"/>
      <c r="E788" s="16"/>
      <c r="F788" s="16"/>
    </row>
    <row r="789" ht="15.75" customHeight="1">
      <c r="A789" s="16"/>
      <c r="B789" s="16"/>
      <c r="C789" s="16"/>
      <c r="D789" s="16"/>
      <c r="E789" s="16"/>
      <c r="F789" s="16"/>
    </row>
    <row r="790" ht="15.75" customHeight="1">
      <c r="A790" s="16"/>
      <c r="B790" s="16"/>
      <c r="C790" s="16"/>
      <c r="D790" s="16"/>
      <c r="E790" s="16"/>
      <c r="F790" s="16"/>
    </row>
    <row r="791" ht="15.75" customHeight="1">
      <c r="A791" s="16"/>
      <c r="B791" s="16"/>
      <c r="C791" s="16"/>
      <c r="D791" s="16"/>
      <c r="E791" s="16"/>
      <c r="F791" s="16"/>
    </row>
    <row r="792" ht="15.75" customHeight="1">
      <c r="A792" s="16"/>
      <c r="B792" s="16"/>
      <c r="C792" s="16"/>
      <c r="D792" s="16"/>
      <c r="E792" s="16"/>
      <c r="F792" s="16"/>
    </row>
    <row r="793" ht="15.75" customHeight="1">
      <c r="A793" s="16"/>
      <c r="B793" s="16"/>
      <c r="C793" s="16"/>
      <c r="D793" s="16"/>
      <c r="E793" s="16"/>
      <c r="F793" s="16"/>
    </row>
    <row r="794" ht="15.75" customHeight="1">
      <c r="A794" s="16"/>
      <c r="B794" s="16"/>
      <c r="C794" s="16"/>
      <c r="D794" s="16"/>
      <c r="E794" s="16"/>
      <c r="F794" s="16"/>
    </row>
    <row r="795" ht="15.75" customHeight="1">
      <c r="A795" s="16"/>
      <c r="B795" s="16"/>
      <c r="C795" s="16"/>
      <c r="D795" s="16"/>
      <c r="E795" s="16"/>
      <c r="F795" s="16"/>
    </row>
    <row r="796" ht="15.75" customHeight="1">
      <c r="A796" s="16"/>
      <c r="B796" s="16"/>
      <c r="C796" s="16"/>
      <c r="D796" s="16"/>
      <c r="E796" s="16"/>
      <c r="F796" s="16"/>
    </row>
    <row r="797" ht="15.75" customHeight="1">
      <c r="A797" s="16"/>
      <c r="B797" s="16"/>
      <c r="C797" s="16"/>
      <c r="D797" s="16"/>
      <c r="E797" s="16"/>
      <c r="F797" s="16"/>
    </row>
    <row r="798" ht="15.75" customHeight="1">
      <c r="A798" s="16"/>
      <c r="B798" s="16"/>
      <c r="C798" s="16"/>
      <c r="D798" s="16"/>
      <c r="E798" s="16"/>
      <c r="F798" s="16"/>
    </row>
    <row r="799" ht="15.75" customHeight="1">
      <c r="A799" s="16"/>
      <c r="B799" s="16"/>
      <c r="C799" s="16"/>
      <c r="D799" s="16"/>
      <c r="E799" s="16"/>
      <c r="F799" s="16"/>
    </row>
    <row r="800" ht="15.75" customHeight="1">
      <c r="A800" s="16"/>
      <c r="B800" s="16"/>
      <c r="C800" s="16"/>
      <c r="D800" s="16"/>
      <c r="E800" s="16"/>
      <c r="F800" s="16"/>
    </row>
    <row r="801" ht="15.75" customHeight="1">
      <c r="A801" s="16"/>
      <c r="B801" s="16"/>
      <c r="C801" s="16"/>
      <c r="D801" s="16"/>
      <c r="E801" s="16"/>
      <c r="F801" s="16"/>
    </row>
    <row r="802" ht="15.75" customHeight="1">
      <c r="A802" s="16"/>
      <c r="B802" s="16"/>
      <c r="C802" s="16"/>
      <c r="D802" s="16"/>
      <c r="E802" s="16"/>
      <c r="F802" s="16"/>
    </row>
    <row r="803" ht="15.75" customHeight="1">
      <c r="A803" s="16"/>
      <c r="B803" s="16"/>
      <c r="C803" s="16"/>
      <c r="D803" s="16"/>
      <c r="E803" s="16"/>
      <c r="F803" s="16"/>
    </row>
    <row r="804" ht="15.75" customHeight="1">
      <c r="A804" s="16"/>
      <c r="B804" s="16"/>
      <c r="C804" s="16"/>
      <c r="D804" s="16"/>
      <c r="E804" s="16"/>
      <c r="F804" s="16"/>
    </row>
    <row r="805" ht="15.75" customHeight="1">
      <c r="A805" s="16"/>
      <c r="B805" s="16"/>
      <c r="C805" s="16"/>
      <c r="D805" s="16"/>
      <c r="E805" s="16"/>
      <c r="F805" s="16"/>
    </row>
    <row r="806" ht="15.75" customHeight="1">
      <c r="A806" s="16"/>
      <c r="B806" s="16"/>
      <c r="C806" s="16"/>
      <c r="D806" s="16"/>
      <c r="E806" s="16"/>
      <c r="F806" s="16"/>
    </row>
    <row r="807" ht="15.75" customHeight="1">
      <c r="A807" s="16"/>
      <c r="B807" s="16"/>
      <c r="C807" s="16"/>
      <c r="D807" s="16"/>
      <c r="E807" s="16"/>
      <c r="F807" s="16"/>
    </row>
    <row r="808" ht="15.75" customHeight="1">
      <c r="A808" s="16"/>
      <c r="B808" s="16"/>
      <c r="C808" s="16"/>
      <c r="D808" s="16"/>
      <c r="E808" s="16"/>
      <c r="F808" s="16"/>
    </row>
    <row r="809" ht="15.75" customHeight="1">
      <c r="A809" s="16"/>
      <c r="B809" s="16"/>
      <c r="C809" s="16"/>
      <c r="D809" s="16"/>
      <c r="E809" s="16"/>
      <c r="F809" s="16"/>
    </row>
    <row r="810" ht="15.75" customHeight="1">
      <c r="A810" s="16"/>
      <c r="B810" s="16"/>
      <c r="C810" s="16"/>
      <c r="D810" s="16"/>
      <c r="E810" s="16"/>
      <c r="F810" s="16"/>
    </row>
    <row r="811" ht="15.75" customHeight="1">
      <c r="A811" s="16"/>
      <c r="B811" s="16"/>
      <c r="C811" s="16"/>
      <c r="D811" s="16"/>
      <c r="E811" s="16"/>
      <c r="F811" s="16"/>
    </row>
    <row r="812" ht="15.75" customHeight="1">
      <c r="A812" s="16"/>
      <c r="B812" s="16"/>
      <c r="C812" s="16"/>
      <c r="D812" s="16"/>
      <c r="E812" s="16"/>
      <c r="F812" s="16"/>
    </row>
    <row r="813" ht="15.75" customHeight="1">
      <c r="A813" s="16"/>
      <c r="B813" s="16"/>
      <c r="C813" s="16"/>
      <c r="D813" s="16"/>
      <c r="E813" s="16"/>
      <c r="F813" s="16"/>
    </row>
    <row r="814" ht="15.75" customHeight="1">
      <c r="A814" s="16"/>
      <c r="B814" s="16"/>
      <c r="C814" s="16"/>
      <c r="D814" s="16"/>
      <c r="E814" s="16"/>
      <c r="F814" s="16"/>
    </row>
    <row r="815" ht="15.75" customHeight="1">
      <c r="A815" s="16"/>
      <c r="B815" s="16"/>
      <c r="C815" s="16"/>
      <c r="D815" s="16"/>
      <c r="E815" s="16"/>
      <c r="F815" s="16"/>
    </row>
    <row r="816" ht="15.75" customHeight="1">
      <c r="A816" s="16"/>
      <c r="B816" s="16"/>
      <c r="C816" s="16"/>
      <c r="D816" s="16"/>
      <c r="E816" s="16"/>
      <c r="F816" s="16"/>
    </row>
    <row r="817" ht="15.75" customHeight="1">
      <c r="A817" s="16"/>
      <c r="B817" s="16"/>
      <c r="C817" s="16"/>
      <c r="D817" s="16"/>
      <c r="E817" s="16"/>
      <c r="F817" s="16"/>
    </row>
    <row r="818" ht="15.75" customHeight="1">
      <c r="A818" s="16"/>
      <c r="B818" s="16"/>
      <c r="C818" s="16"/>
      <c r="D818" s="16"/>
      <c r="E818" s="16"/>
      <c r="F818" s="16"/>
    </row>
    <row r="819" ht="15.75" customHeight="1">
      <c r="A819" s="16"/>
      <c r="B819" s="16"/>
      <c r="C819" s="16"/>
      <c r="D819" s="16"/>
      <c r="E819" s="16"/>
      <c r="F819" s="16"/>
    </row>
    <row r="820" ht="15.75" customHeight="1">
      <c r="A820" s="16"/>
      <c r="B820" s="16"/>
      <c r="C820" s="16"/>
      <c r="D820" s="16"/>
      <c r="E820" s="16"/>
      <c r="F820" s="16"/>
    </row>
    <row r="821" ht="15.75" customHeight="1">
      <c r="A821" s="16"/>
      <c r="B821" s="16"/>
      <c r="C821" s="16"/>
      <c r="D821" s="16"/>
      <c r="E821" s="16"/>
      <c r="F821" s="16"/>
    </row>
    <row r="822" ht="15.75" customHeight="1">
      <c r="A822" s="16"/>
      <c r="B822" s="16"/>
      <c r="C822" s="16"/>
      <c r="D822" s="16"/>
      <c r="E822" s="16"/>
      <c r="F822" s="16"/>
    </row>
    <row r="823" ht="15.75" customHeight="1">
      <c r="A823" s="16"/>
      <c r="B823" s="16"/>
      <c r="C823" s="16"/>
      <c r="D823" s="16"/>
      <c r="E823" s="16"/>
      <c r="F823" s="16"/>
    </row>
    <row r="824" ht="15.75" customHeight="1">
      <c r="A824" s="16"/>
      <c r="B824" s="16"/>
      <c r="C824" s="16"/>
      <c r="D824" s="16"/>
      <c r="E824" s="16"/>
      <c r="F824" s="16"/>
    </row>
    <row r="825" ht="15.75" customHeight="1">
      <c r="A825" s="16"/>
      <c r="B825" s="16"/>
      <c r="C825" s="16"/>
      <c r="D825" s="16"/>
      <c r="E825" s="16"/>
      <c r="F825" s="16"/>
    </row>
    <row r="826" ht="15.75" customHeight="1">
      <c r="A826" s="16"/>
      <c r="B826" s="16"/>
      <c r="C826" s="16"/>
      <c r="D826" s="16"/>
      <c r="E826" s="16"/>
      <c r="F826" s="16"/>
    </row>
    <row r="827" ht="15.75" customHeight="1">
      <c r="A827" s="16"/>
      <c r="B827" s="16"/>
      <c r="C827" s="16"/>
      <c r="D827" s="16"/>
      <c r="E827" s="16"/>
      <c r="F827" s="16"/>
    </row>
    <row r="828" ht="15.75" customHeight="1">
      <c r="A828" s="16"/>
      <c r="B828" s="16"/>
      <c r="C828" s="16"/>
      <c r="D828" s="16"/>
      <c r="E828" s="16"/>
      <c r="F828" s="16"/>
    </row>
    <row r="829" ht="15.75" customHeight="1">
      <c r="A829" s="16"/>
      <c r="B829" s="16"/>
      <c r="C829" s="16"/>
      <c r="D829" s="16"/>
      <c r="E829" s="16"/>
      <c r="F829" s="16"/>
    </row>
    <row r="830" ht="15.75" customHeight="1">
      <c r="A830" s="16"/>
      <c r="B830" s="16"/>
      <c r="C830" s="16"/>
      <c r="D830" s="16"/>
      <c r="E830" s="16"/>
      <c r="F830" s="16"/>
    </row>
    <row r="831" ht="15.75" customHeight="1">
      <c r="A831" s="16"/>
      <c r="B831" s="16"/>
      <c r="C831" s="16"/>
      <c r="D831" s="16"/>
      <c r="E831" s="16"/>
      <c r="F831" s="16"/>
    </row>
    <row r="832" ht="15.75" customHeight="1">
      <c r="A832" s="16"/>
      <c r="B832" s="16"/>
      <c r="C832" s="16"/>
      <c r="D832" s="16"/>
      <c r="E832" s="16"/>
      <c r="F832" s="16"/>
    </row>
    <row r="833" ht="15.75" customHeight="1">
      <c r="A833" s="16"/>
      <c r="B833" s="16"/>
      <c r="C833" s="16"/>
      <c r="D833" s="16"/>
      <c r="E833" s="16"/>
      <c r="F833" s="16"/>
    </row>
    <row r="834" ht="15.75" customHeight="1">
      <c r="A834" s="16"/>
      <c r="B834" s="16"/>
      <c r="C834" s="16"/>
      <c r="D834" s="16"/>
      <c r="E834" s="16"/>
      <c r="F834" s="16"/>
    </row>
    <row r="835" ht="15.75" customHeight="1">
      <c r="A835" s="16"/>
      <c r="B835" s="16"/>
      <c r="C835" s="16"/>
      <c r="D835" s="16"/>
      <c r="E835" s="16"/>
      <c r="F835" s="16"/>
    </row>
    <row r="836" ht="15.75" customHeight="1">
      <c r="A836" s="16"/>
      <c r="B836" s="16"/>
      <c r="C836" s="16"/>
      <c r="D836" s="16"/>
      <c r="E836" s="16"/>
      <c r="F836" s="16"/>
    </row>
    <row r="837" ht="15.75" customHeight="1">
      <c r="A837" s="16"/>
      <c r="B837" s="16"/>
      <c r="C837" s="16"/>
      <c r="D837" s="16"/>
      <c r="E837" s="16"/>
      <c r="F837" s="16"/>
    </row>
    <row r="838" ht="15.75" customHeight="1">
      <c r="A838" s="16"/>
      <c r="B838" s="16"/>
      <c r="C838" s="16"/>
      <c r="D838" s="16"/>
      <c r="E838" s="16"/>
      <c r="F838" s="16"/>
    </row>
    <row r="839" ht="15.75" customHeight="1">
      <c r="A839" s="16"/>
      <c r="B839" s="16"/>
      <c r="C839" s="16"/>
      <c r="D839" s="16"/>
      <c r="E839" s="16"/>
      <c r="F839" s="16"/>
    </row>
    <row r="840" ht="15.75" customHeight="1">
      <c r="A840" s="16"/>
      <c r="B840" s="16"/>
      <c r="C840" s="16"/>
      <c r="D840" s="16"/>
      <c r="E840" s="16"/>
      <c r="F840" s="16"/>
    </row>
    <row r="841" ht="15.75" customHeight="1">
      <c r="A841" s="16"/>
      <c r="B841" s="16"/>
      <c r="C841" s="16"/>
      <c r="D841" s="16"/>
      <c r="E841" s="16"/>
      <c r="F841" s="16"/>
    </row>
    <row r="842" ht="15.75" customHeight="1">
      <c r="A842" s="16"/>
      <c r="B842" s="16"/>
      <c r="C842" s="16"/>
      <c r="D842" s="16"/>
      <c r="E842" s="16"/>
      <c r="F842" s="16"/>
    </row>
    <row r="843" ht="15.75" customHeight="1">
      <c r="A843" s="16"/>
      <c r="B843" s="16"/>
      <c r="C843" s="16"/>
      <c r="D843" s="16"/>
      <c r="E843" s="16"/>
      <c r="F843" s="16"/>
    </row>
    <row r="844" ht="15.75" customHeight="1">
      <c r="A844" s="16"/>
      <c r="B844" s="16"/>
      <c r="C844" s="16"/>
      <c r="D844" s="16"/>
      <c r="E844" s="16"/>
      <c r="F844" s="16"/>
    </row>
    <row r="845" ht="15.75" customHeight="1">
      <c r="A845" s="16"/>
      <c r="B845" s="16"/>
      <c r="C845" s="16"/>
      <c r="D845" s="16"/>
      <c r="E845" s="16"/>
      <c r="F845" s="16"/>
    </row>
    <row r="846" ht="15.75" customHeight="1">
      <c r="A846" s="16"/>
      <c r="B846" s="16"/>
      <c r="C846" s="16"/>
      <c r="D846" s="16"/>
      <c r="E846" s="16"/>
      <c r="F846" s="16"/>
    </row>
    <row r="847" ht="15.75" customHeight="1">
      <c r="A847" s="16"/>
      <c r="B847" s="16"/>
      <c r="C847" s="16"/>
      <c r="D847" s="16"/>
      <c r="E847" s="16"/>
      <c r="F847" s="16"/>
    </row>
    <row r="848" ht="15.75" customHeight="1">
      <c r="A848" s="16"/>
      <c r="B848" s="16"/>
      <c r="C848" s="16"/>
      <c r="D848" s="16"/>
      <c r="E848" s="16"/>
      <c r="F848" s="16"/>
    </row>
    <row r="849" ht="15.75" customHeight="1">
      <c r="A849" s="16"/>
      <c r="B849" s="16"/>
      <c r="C849" s="16"/>
      <c r="D849" s="16"/>
      <c r="E849" s="16"/>
      <c r="F849" s="16"/>
    </row>
    <row r="850" ht="15.75" customHeight="1">
      <c r="A850" s="16"/>
      <c r="B850" s="16"/>
      <c r="C850" s="16"/>
      <c r="D850" s="16"/>
      <c r="E850" s="16"/>
      <c r="F850" s="16"/>
    </row>
    <row r="851" ht="15.75" customHeight="1">
      <c r="A851" s="16"/>
      <c r="B851" s="16"/>
      <c r="C851" s="16"/>
      <c r="D851" s="16"/>
      <c r="E851" s="16"/>
      <c r="F851" s="16"/>
    </row>
    <row r="852" ht="15.75" customHeight="1">
      <c r="A852" s="16"/>
      <c r="B852" s="16"/>
      <c r="C852" s="16"/>
      <c r="D852" s="16"/>
      <c r="E852" s="16"/>
      <c r="F852" s="16"/>
    </row>
    <row r="853" ht="15.75" customHeight="1">
      <c r="A853" s="16"/>
      <c r="B853" s="16"/>
      <c r="C853" s="16"/>
      <c r="D853" s="16"/>
      <c r="E853" s="16"/>
      <c r="F853" s="16"/>
    </row>
    <row r="854" ht="15.75" customHeight="1">
      <c r="A854" s="16"/>
      <c r="B854" s="16"/>
      <c r="C854" s="16"/>
      <c r="D854" s="16"/>
      <c r="E854" s="16"/>
      <c r="F854" s="16"/>
    </row>
    <row r="855" ht="15.75" customHeight="1">
      <c r="A855" s="16"/>
      <c r="B855" s="16"/>
      <c r="C855" s="16"/>
      <c r="D855" s="16"/>
      <c r="E855" s="16"/>
      <c r="F855" s="16"/>
    </row>
    <row r="856" ht="15.75" customHeight="1">
      <c r="A856" s="16"/>
      <c r="B856" s="16"/>
      <c r="C856" s="16"/>
      <c r="D856" s="16"/>
      <c r="E856" s="16"/>
      <c r="F856" s="16"/>
    </row>
    <row r="857" ht="15.75" customHeight="1">
      <c r="A857" s="16"/>
      <c r="B857" s="16"/>
      <c r="C857" s="16"/>
      <c r="D857" s="16"/>
      <c r="E857" s="16"/>
      <c r="F857" s="16"/>
    </row>
    <row r="858" ht="15.75" customHeight="1">
      <c r="A858" s="16"/>
      <c r="B858" s="16"/>
      <c r="C858" s="16"/>
      <c r="D858" s="16"/>
      <c r="E858" s="16"/>
      <c r="F858" s="16"/>
    </row>
    <row r="859" ht="15.75" customHeight="1">
      <c r="A859" s="16"/>
      <c r="B859" s="16"/>
      <c r="C859" s="16"/>
      <c r="D859" s="16"/>
      <c r="E859" s="16"/>
      <c r="F859" s="16"/>
    </row>
    <row r="860" ht="15.75" customHeight="1">
      <c r="A860" s="16"/>
      <c r="B860" s="16"/>
      <c r="C860" s="16"/>
      <c r="D860" s="16"/>
      <c r="E860" s="16"/>
      <c r="F860" s="16"/>
    </row>
    <row r="861" ht="15.75" customHeight="1">
      <c r="A861" s="16"/>
      <c r="B861" s="16"/>
      <c r="C861" s="16"/>
      <c r="D861" s="16"/>
      <c r="E861" s="16"/>
      <c r="F861" s="16"/>
    </row>
    <row r="862" ht="15.75" customHeight="1">
      <c r="A862" s="16"/>
      <c r="B862" s="16"/>
      <c r="C862" s="16"/>
      <c r="D862" s="16"/>
      <c r="E862" s="16"/>
      <c r="F862" s="16"/>
    </row>
    <row r="863" ht="15.75" customHeight="1">
      <c r="A863" s="16"/>
      <c r="B863" s="16"/>
      <c r="C863" s="16"/>
      <c r="D863" s="16"/>
      <c r="E863" s="16"/>
      <c r="F863" s="16"/>
    </row>
    <row r="864" ht="15.75" customHeight="1">
      <c r="A864" s="16"/>
      <c r="B864" s="16"/>
      <c r="C864" s="16"/>
      <c r="D864" s="16"/>
      <c r="E864" s="16"/>
      <c r="F864" s="16"/>
    </row>
    <row r="865" ht="15.75" customHeight="1">
      <c r="A865" s="16"/>
      <c r="B865" s="16"/>
      <c r="C865" s="16"/>
      <c r="D865" s="16"/>
      <c r="E865" s="16"/>
      <c r="F865" s="16"/>
    </row>
    <row r="866" ht="15.75" customHeight="1">
      <c r="A866" s="16"/>
      <c r="B866" s="16"/>
      <c r="C866" s="16"/>
      <c r="D866" s="16"/>
      <c r="E866" s="16"/>
      <c r="F866" s="16"/>
    </row>
    <row r="867" ht="15.75" customHeight="1">
      <c r="A867" s="16"/>
      <c r="B867" s="16"/>
      <c r="C867" s="16"/>
      <c r="D867" s="16"/>
      <c r="E867" s="16"/>
      <c r="F867" s="16"/>
    </row>
    <row r="868" ht="15.75" customHeight="1">
      <c r="A868" s="16"/>
      <c r="B868" s="16"/>
      <c r="C868" s="16"/>
      <c r="D868" s="16"/>
      <c r="E868" s="16"/>
      <c r="F868" s="16"/>
    </row>
    <row r="869" ht="15.75" customHeight="1">
      <c r="A869" s="16"/>
      <c r="B869" s="16"/>
      <c r="C869" s="16"/>
      <c r="D869" s="16"/>
      <c r="E869" s="16"/>
      <c r="F869" s="16"/>
    </row>
    <row r="870" ht="15.75" customHeight="1">
      <c r="A870" s="16"/>
      <c r="B870" s="16"/>
      <c r="C870" s="16"/>
      <c r="D870" s="16"/>
      <c r="E870" s="16"/>
      <c r="F870" s="16"/>
    </row>
    <row r="871" ht="15.75" customHeight="1">
      <c r="A871" s="16"/>
      <c r="B871" s="16"/>
      <c r="C871" s="16"/>
      <c r="D871" s="16"/>
      <c r="E871" s="16"/>
      <c r="F871" s="16"/>
    </row>
    <row r="872" ht="15.75" customHeight="1">
      <c r="A872" s="16"/>
      <c r="B872" s="16"/>
      <c r="C872" s="16"/>
      <c r="D872" s="16"/>
      <c r="E872" s="16"/>
      <c r="F872" s="16"/>
    </row>
    <row r="873" ht="15.75" customHeight="1">
      <c r="A873" s="16"/>
      <c r="B873" s="16"/>
      <c r="C873" s="16"/>
      <c r="D873" s="16"/>
      <c r="E873" s="16"/>
      <c r="F873" s="16"/>
    </row>
    <row r="874" ht="15.75" customHeight="1">
      <c r="A874" s="16"/>
      <c r="B874" s="16"/>
      <c r="C874" s="16"/>
      <c r="D874" s="16"/>
      <c r="E874" s="16"/>
      <c r="F874" s="16"/>
    </row>
    <row r="875" ht="15.75" customHeight="1">
      <c r="A875" s="16"/>
      <c r="B875" s="16"/>
      <c r="C875" s="16"/>
      <c r="D875" s="16"/>
      <c r="E875" s="16"/>
      <c r="F875" s="16"/>
    </row>
    <row r="876" ht="15.75" customHeight="1">
      <c r="A876" s="16"/>
      <c r="B876" s="16"/>
      <c r="C876" s="16"/>
      <c r="D876" s="16"/>
      <c r="E876" s="16"/>
      <c r="F876" s="16"/>
    </row>
    <row r="877" ht="15.75" customHeight="1">
      <c r="A877" s="16"/>
      <c r="B877" s="16"/>
      <c r="C877" s="16"/>
      <c r="D877" s="16"/>
      <c r="E877" s="16"/>
      <c r="F877" s="16"/>
    </row>
    <row r="878" ht="15.75" customHeight="1">
      <c r="A878" s="16"/>
      <c r="B878" s="16"/>
      <c r="C878" s="16"/>
      <c r="D878" s="16"/>
      <c r="E878" s="16"/>
      <c r="F878" s="16"/>
    </row>
    <row r="879" ht="15.75" customHeight="1">
      <c r="A879" s="16"/>
      <c r="B879" s="16"/>
      <c r="C879" s="16"/>
      <c r="D879" s="16"/>
      <c r="E879" s="16"/>
      <c r="F879" s="16"/>
    </row>
    <row r="880" ht="15.75" customHeight="1">
      <c r="A880" s="16"/>
      <c r="B880" s="16"/>
      <c r="C880" s="16"/>
      <c r="D880" s="16"/>
      <c r="E880" s="16"/>
      <c r="F880" s="16"/>
    </row>
    <row r="881" ht="15.75" customHeight="1">
      <c r="A881" s="16"/>
      <c r="B881" s="16"/>
      <c r="C881" s="16"/>
      <c r="D881" s="16"/>
      <c r="E881" s="16"/>
      <c r="F881" s="16"/>
    </row>
    <row r="882" ht="15.75" customHeight="1">
      <c r="A882" s="16"/>
      <c r="B882" s="16"/>
      <c r="C882" s="16"/>
      <c r="D882" s="16"/>
      <c r="E882" s="16"/>
      <c r="F882" s="16"/>
    </row>
    <row r="883" ht="15.75" customHeight="1">
      <c r="A883" s="16"/>
      <c r="B883" s="16"/>
      <c r="C883" s="16"/>
      <c r="D883" s="16"/>
      <c r="E883" s="16"/>
      <c r="F883" s="16"/>
    </row>
    <row r="884" ht="15.75" customHeight="1">
      <c r="A884" s="16"/>
      <c r="B884" s="16"/>
      <c r="C884" s="16"/>
      <c r="D884" s="16"/>
      <c r="E884" s="16"/>
      <c r="F884" s="16"/>
    </row>
    <row r="885" ht="15.75" customHeight="1">
      <c r="A885" s="16"/>
      <c r="B885" s="16"/>
      <c r="C885" s="16"/>
      <c r="D885" s="16"/>
      <c r="E885" s="16"/>
      <c r="F885" s="16"/>
    </row>
    <row r="886" ht="15.75" customHeight="1">
      <c r="A886" s="16"/>
      <c r="B886" s="16"/>
      <c r="C886" s="16"/>
      <c r="D886" s="16"/>
      <c r="E886" s="16"/>
      <c r="F886" s="16"/>
    </row>
    <row r="887" ht="15.75" customHeight="1">
      <c r="A887" s="16"/>
      <c r="B887" s="16"/>
      <c r="C887" s="16"/>
      <c r="D887" s="16"/>
      <c r="E887" s="16"/>
      <c r="F887" s="16"/>
    </row>
    <row r="888" ht="15.75" customHeight="1">
      <c r="A888" s="16"/>
      <c r="B888" s="16"/>
      <c r="C888" s="16"/>
      <c r="D888" s="16"/>
      <c r="E888" s="16"/>
      <c r="F888" s="16"/>
    </row>
    <row r="889" ht="15.75" customHeight="1">
      <c r="A889" s="16"/>
      <c r="B889" s="16"/>
      <c r="C889" s="16"/>
      <c r="D889" s="16"/>
      <c r="E889" s="16"/>
      <c r="F889" s="16"/>
    </row>
    <row r="890" ht="15.75" customHeight="1">
      <c r="A890" s="16"/>
      <c r="B890" s="16"/>
      <c r="C890" s="16"/>
      <c r="D890" s="16"/>
      <c r="E890" s="16"/>
      <c r="F890" s="16"/>
    </row>
    <row r="891" ht="15.75" customHeight="1">
      <c r="A891" s="16"/>
      <c r="B891" s="16"/>
      <c r="C891" s="16"/>
      <c r="D891" s="16"/>
      <c r="E891" s="16"/>
      <c r="F891" s="16"/>
    </row>
    <row r="892" ht="15.75" customHeight="1">
      <c r="A892" s="16"/>
      <c r="B892" s="16"/>
      <c r="C892" s="16"/>
      <c r="D892" s="16"/>
      <c r="E892" s="16"/>
      <c r="F892" s="16"/>
    </row>
    <row r="893" ht="15.75" customHeight="1">
      <c r="A893" s="16"/>
      <c r="B893" s="16"/>
      <c r="C893" s="16"/>
      <c r="D893" s="16"/>
      <c r="E893" s="16"/>
      <c r="F893" s="16"/>
    </row>
    <row r="894" ht="15.75" customHeight="1">
      <c r="A894" s="16"/>
      <c r="B894" s="16"/>
      <c r="C894" s="16"/>
      <c r="D894" s="16"/>
      <c r="E894" s="16"/>
      <c r="F894" s="16"/>
    </row>
    <row r="895" ht="15.75" customHeight="1">
      <c r="A895" s="16"/>
      <c r="B895" s="16"/>
      <c r="C895" s="16"/>
      <c r="D895" s="16"/>
      <c r="E895" s="16"/>
      <c r="F895" s="16"/>
    </row>
    <row r="896" ht="15.75" customHeight="1">
      <c r="A896" s="16"/>
      <c r="B896" s="16"/>
      <c r="C896" s="16"/>
      <c r="D896" s="16"/>
      <c r="E896" s="16"/>
      <c r="F896" s="16"/>
    </row>
    <row r="897" ht="15.75" customHeight="1">
      <c r="A897" s="16"/>
      <c r="B897" s="16"/>
      <c r="C897" s="16"/>
      <c r="D897" s="16"/>
      <c r="E897" s="16"/>
      <c r="F897" s="16"/>
    </row>
    <row r="898" ht="15.75" customHeight="1">
      <c r="A898" s="16"/>
      <c r="B898" s="16"/>
      <c r="C898" s="16"/>
      <c r="D898" s="16"/>
      <c r="E898" s="16"/>
      <c r="F898" s="16"/>
    </row>
    <row r="899" ht="15.75" customHeight="1">
      <c r="A899" s="16"/>
      <c r="B899" s="16"/>
      <c r="C899" s="16"/>
      <c r="D899" s="16"/>
      <c r="E899" s="16"/>
      <c r="F899" s="16"/>
    </row>
    <row r="900" ht="15.75" customHeight="1">
      <c r="A900" s="16"/>
      <c r="B900" s="16"/>
      <c r="C900" s="16"/>
      <c r="D900" s="16"/>
      <c r="E900" s="16"/>
      <c r="F900" s="16"/>
    </row>
    <row r="901" ht="15.75" customHeight="1">
      <c r="A901" s="16"/>
      <c r="B901" s="16"/>
      <c r="C901" s="16"/>
      <c r="D901" s="16"/>
      <c r="E901" s="16"/>
      <c r="F901" s="16"/>
    </row>
    <row r="902" ht="15.75" customHeight="1">
      <c r="A902" s="16"/>
      <c r="B902" s="16"/>
      <c r="C902" s="16"/>
      <c r="D902" s="16"/>
      <c r="E902" s="16"/>
      <c r="F902" s="16"/>
    </row>
    <row r="903" ht="15.75" customHeight="1">
      <c r="A903" s="16"/>
      <c r="B903" s="16"/>
      <c r="C903" s="16"/>
      <c r="D903" s="16"/>
      <c r="E903" s="16"/>
      <c r="F903" s="16"/>
    </row>
    <row r="904" ht="15.75" customHeight="1">
      <c r="A904" s="16"/>
      <c r="B904" s="16"/>
      <c r="C904" s="16"/>
      <c r="D904" s="16"/>
      <c r="E904" s="16"/>
      <c r="F904" s="16"/>
    </row>
    <row r="905" ht="15.75" customHeight="1">
      <c r="A905" s="16"/>
      <c r="B905" s="16"/>
      <c r="C905" s="16"/>
      <c r="D905" s="16"/>
      <c r="E905" s="16"/>
      <c r="F905" s="16"/>
    </row>
    <row r="906" ht="15.75" customHeight="1">
      <c r="A906" s="16"/>
      <c r="B906" s="16"/>
      <c r="C906" s="16"/>
      <c r="D906" s="16"/>
      <c r="E906" s="16"/>
      <c r="F906" s="16"/>
    </row>
    <row r="907" ht="15.75" customHeight="1">
      <c r="A907" s="16"/>
      <c r="B907" s="16"/>
      <c r="C907" s="16"/>
      <c r="D907" s="16"/>
      <c r="E907" s="16"/>
      <c r="F907" s="16"/>
    </row>
    <row r="908" ht="15.75" customHeight="1">
      <c r="A908" s="16"/>
      <c r="B908" s="16"/>
      <c r="C908" s="16"/>
      <c r="D908" s="16"/>
      <c r="E908" s="16"/>
      <c r="F908" s="16"/>
    </row>
    <row r="909" ht="15.75" customHeight="1">
      <c r="A909" s="16"/>
      <c r="B909" s="16"/>
      <c r="C909" s="16"/>
      <c r="D909" s="16"/>
      <c r="E909" s="16"/>
      <c r="F909" s="16"/>
    </row>
    <row r="910" ht="15.75" customHeight="1">
      <c r="A910" s="16"/>
      <c r="B910" s="16"/>
      <c r="C910" s="16"/>
      <c r="D910" s="16"/>
      <c r="E910" s="16"/>
      <c r="F910" s="16"/>
    </row>
    <row r="911" ht="15.75" customHeight="1">
      <c r="A911" s="16"/>
      <c r="B911" s="16"/>
      <c r="C911" s="16"/>
      <c r="D911" s="16"/>
      <c r="E911" s="16"/>
      <c r="F911" s="16"/>
    </row>
    <row r="912" ht="15.75" customHeight="1">
      <c r="A912" s="16"/>
      <c r="B912" s="16"/>
      <c r="C912" s="16"/>
      <c r="D912" s="16"/>
      <c r="E912" s="16"/>
      <c r="F912" s="16"/>
    </row>
    <row r="913" ht="15.75" customHeight="1">
      <c r="A913" s="16"/>
      <c r="B913" s="16"/>
      <c r="C913" s="16"/>
      <c r="D913" s="16"/>
      <c r="E913" s="16"/>
      <c r="F913" s="16"/>
    </row>
    <row r="914" ht="15.75" customHeight="1">
      <c r="A914" s="16"/>
      <c r="B914" s="16"/>
      <c r="C914" s="16"/>
      <c r="D914" s="16"/>
      <c r="E914" s="16"/>
      <c r="F914" s="16"/>
    </row>
    <row r="915" ht="15.75" customHeight="1">
      <c r="A915" s="16"/>
      <c r="B915" s="16"/>
      <c r="C915" s="16"/>
      <c r="D915" s="16"/>
      <c r="E915" s="16"/>
      <c r="F915" s="16"/>
    </row>
    <row r="916" ht="15.75" customHeight="1">
      <c r="A916" s="16"/>
      <c r="B916" s="16"/>
      <c r="C916" s="16"/>
      <c r="D916" s="16"/>
      <c r="E916" s="16"/>
      <c r="F916" s="16"/>
    </row>
    <row r="917" ht="15.75" customHeight="1">
      <c r="A917" s="16"/>
      <c r="B917" s="16"/>
      <c r="C917" s="16"/>
      <c r="D917" s="16"/>
      <c r="E917" s="16"/>
      <c r="F917" s="16"/>
    </row>
    <row r="918" ht="15.75" customHeight="1">
      <c r="A918" s="16"/>
      <c r="B918" s="16"/>
      <c r="C918" s="16"/>
      <c r="D918" s="16"/>
      <c r="E918" s="16"/>
      <c r="F918" s="16"/>
    </row>
    <row r="919" ht="15.75" customHeight="1">
      <c r="A919" s="16"/>
      <c r="B919" s="16"/>
      <c r="C919" s="16"/>
      <c r="D919" s="16"/>
      <c r="E919" s="16"/>
      <c r="F919" s="16"/>
    </row>
    <row r="920" ht="15.75" customHeight="1">
      <c r="A920" s="16"/>
      <c r="B920" s="16"/>
      <c r="C920" s="16"/>
      <c r="D920" s="16"/>
      <c r="E920" s="16"/>
      <c r="F920" s="16"/>
    </row>
    <row r="921" ht="15.75" customHeight="1">
      <c r="A921" s="16"/>
      <c r="B921" s="16"/>
      <c r="C921" s="16"/>
      <c r="D921" s="16"/>
      <c r="E921" s="16"/>
      <c r="F921" s="16"/>
    </row>
    <row r="922" ht="15.75" customHeight="1">
      <c r="A922" s="16"/>
      <c r="B922" s="16"/>
      <c r="C922" s="16"/>
      <c r="D922" s="16"/>
      <c r="E922" s="16"/>
      <c r="F922" s="16"/>
    </row>
    <row r="923" ht="15.75" customHeight="1">
      <c r="A923" s="16"/>
      <c r="B923" s="16"/>
      <c r="C923" s="16"/>
      <c r="D923" s="16"/>
      <c r="E923" s="16"/>
      <c r="F923" s="16"/>
    </row>
    <row r="924" ht="15.75" customHeight="1">
      <c r="A924" s="16"/>
      <c r="B924" s="16"/>
      <c r="C924" s="16"/>
      <c r="D924" s="16"/>
      <c r="E924" s="16"/>
      <c r="F924" s="16"/>
    </row>
    <row r="925" ht="15.75" customHeight="1">
      <c r="A925" s="16"/>
      <c r="B925" s="16"/>
      <c r="C925" s="16"/>
      <c r="D925" s="16"/>
      <c r="E925" s="16"/>
      <c r="F925" s="16"/>
    </row>
    <row r="926" ht="15.75" customHeight="1">
      <c r="A926" s="16"/>
      <c r="B926" s="16"/>
      <c r="C926" s="16"/>
      <c r="D926" s="16"/>
      <c r="E926" s="16"/>
      <c r="F926" s="16"/>
    </row>
    <row r="927" ht="15.75" customHeight="1">
      <c r="A927" s="16"/>
      <c r="B927" s="16"/>
      <c r="C927" s="16"/>
      <c r="D927" s="16"/>
      <c r="E927" s="16"/>
      <c r="F927" s="16"/>
    </row>
    <row r="928" ht="15.75" customHeight="1">
      <c r="A928" s="16"/>
      <c r="B928" s="16"/>
      <c r="C928" s="16"/>
      <c r="D928" s="16"/>
      <c r="E928" s="16"/>
      <c r="F928" s="16"/>
    </row>
    <row r="929" ht="15.75" customHeight="1">
      <c r="A929" s="16"/>
      <c r="B929" s="16"/>
      <c r="C929" s="16"/>
      <c r="D929" s="16"/>
      <c r="E929" s="16"/>
      <c r="F929" s="16"/>
    </row>
    <row r="930" ht="15.75" customHeight="1">
      <c r="A930" s="16"/>
      <c r="B930" s="16"/>
      <c r="C930" s="16"/>
      <c r="D930" s="16"/>
      <c r="E930" s="16"/>
      <c r="F930" s="16"/>
    </row>
    <row r="931" ht="15.75" customHeight="1">
      <c r="A931" s="16"/>
      <c r="B931" s="16"/>
      <c r="C931" s="16"/>
      <c r="D931" s="16"/>
      <c r="E931" s="16"/>
      <c r="F931" s="16"/>
    </row>
    <row r="932" ht="15.75" customHeight="1">
      <c r="A932" s="16"/>
      <c r="B932" s="16"/>
      <c r="C932" s="16"/>
      <c r="D932" s="16"/>
      <c r="E932" s="16"/>
      <c r="F932" s="16"/>
    </row>
    <row r="933" ht="15.75" customHeight="1">
      <c r="A933" s="16"/>
      <c r="B933" s="16"/>
      <c r="C933" s="16"/>
      <c r="D933" s="16"/>
      <c r="E933" s="16"/>
      <c r="F933" s="16"/>
    </row>
    <row r="934" ht="15.75" customHeight="1">
      <c r="A934" s="16"/>
      <c r="B934" s="16"/>
      <c r="C934" s="16"/>
      <c r="D934" s="16"/>
      <c r="E934" s="16"/>
      <c r="F934" s="16"/>
    </row>
    <row r="935" ht="15.75" customHeight="1">
      <c r="A935" s="16"/>
      <c r="B935" s="16"/>
      <c r="C935" s="16"/>
      <c r="D935" s="16"/>
      <c r="E935" s="16"/>
      <c r="F935" s="16"/>
    </row>
    <row r="936" ht="15.75" customHeight="1">
      <c r="A936" s="16"/>
      <c r="B936" s="16"/>
      <c r="C936" s="16"/>
      <c r="D936" s="16"/>
      <c r="E936" s="16"/>
      <c r="F936" s="16"/>
    </row>
    <row r="937" ht="15.75" customHeight="1">
      <c r="A937" s="16"/>
      <c r="B937" s="16"/>
      <c r="C937" s="16"/>
      <c r="D937" s="16"/>
      <c r="E937" s="16"/>
      <c r="F937" s="16"/>
    </row>
    <row r="938" ht="15.75" customHeight="1">
      <c r="A938" s="16"/>
      <c r="B938" s="16"/>
      <c r="C938" s="16"/>
      <c r="D938" s="16"/>
      <c r="E938" s="16"/>
      <c r="F938" s="16"/>
    </row>
    <row r="939" ht="15.75" customHeight="1">
      <c r="A939" s="16"/>
      <c r="B939" s="16"/>
      <c r="C939" s="16"/>
      <c r="D939" s="16"/>
      <c r="E939" s="16"/>
      <c r="F939" s="16"/>
    </row>
    <row r="940" ht="15.75" customHeight="1">
      <c r="A940" s="16"/>
      <c r="B940" s="16"/>
      <c r="C940" s="16"/>
      <c r="D940" s="16"/>
      <c r="E940" s="16"/>
      <c r="F940" s="16"/>
    </row>
    <row r="941" ht="15.75" customHeight="1">
      <c r="A941" s="16"/>
      <c r="B941" s="16"/>
      <c r="C941" s="16"/>
      <c r="D941" s="16"/>
      <c r="E941" s="16"/>
      <c r="F941" s="16"/>
    </row>
    <row r="942" ht="15.75" customHeight="1">
      <c r="A942" s="16"/>
      <c r="B942" s="16"/>
      <c r="C942" s="16"/>
      <c r="D942" s="16"/>
      <c r="E942" s="16"/>
      <c r="F942" s="16"/>
    </row>
    <row r="943" ht="15.75" customHeight="1">
      <c r="A943" s="16"/>
      <c r="B943" s="16"/>
      <c r="C943" s="16"/>
      <c r="D943" s="16"/>
      <c r="E943" s="16"/>
      <c r="F943" s="16"/>
    </row>
    <row r="944" ht="15.75" customHeight="1">
      <c r="A944" s="16"/>
      <c r="B944" s="16"/>
      <c r="C944" s="16"/>
      <c r="D944" s="16"/>
      <c r="E944" s="16"/>
      <c r="F944" s="16"/>
    </row>
    <row r="945" ht="15.75" customHeight="1">
      <c r="A945" s="16"/>
      <c r="B945" s="16"/>
      <c r="C945" s="16"/>
      <c r="D945" s="16"/>
      <c r="E945" s="16"/>
      <c r="F945" s="16"/>
    </row>
    <row r="946" ht="15.75" customHeight="1">
      <c r="A946" s="16"/>
      <c r="B946" s="16"/>
      <c r="C946" s="16"/>
      <c r="D946" s="16"/>
      <c r="E946" s="16"/>
      <c r="F946" s="16"/>
    </row>
    <row r="947" ht="15.75" customHeight="1">
      <c r="A947" s="16"/>
      <c r="B947" s="16"/>
      <c r="C947" s="16"/>
      <c r="D947" s="16"/>
      <c r="E947" s="16"/>
      <c r="F947" s="16"/>
    </row>
    <row r="948" ht="15.75" customHeight="1">
      <c r="A948" s="16"/>
      <c r="B948" s="16"/>
      <c r="C948" s="16"/>
      <c r="D948" s="16"/>
      <c r="E948" s="16"/>
      <c r="F948" s="16"/>
    </row>
    <row r="949" ht="15.75" customHeight="1">
      <c r="A949" s="16"/>
      <c r="B949" s="16"/>
      <c r="C949" s="16"/>
      <c r="D949" s="16"/>
      <c r="E949" s="16"/>
      <c r="F949" s="16"/>
    </row>
    <row r="950" ht="15.75" customHeight="1">
      <c r="A950" s="16"/>
      <c r="B950" s="16"/>
      <c r="C950" s="16"/>
      <c r="D950" s="16"/>
      <c r="E950" s="16"/>
      <c r="F950" s="16"/>
    </row>
    <row r="951" ht="15.75" customHeight="1">
      <c r="A951" s="16"/>
      <c r="B951" s="16"/>
      <c r="C951" s="16"/>
      <c r="D951" s="16"/>
      <c r="E951" s="16"/>
      <c r="F951" s="16"/>
    </row>
    <row r="952" ht="15.75" customHeight="1">
      <c r="A952" s="16"/>
      <c r="B952" s="16"/>
      <c r="C952" s="16"/>
      <c r="D952" s="16"/>
      <c r="E952" s="16"/>
      <c r="F952" s="16"/>
    </row>
    <row r="953" ht="15.75" customHeight="1">
      <c r="A953" s="16"/>
      <c r="B953" s="16"/>
      <c r="C953" s="16"/>
      <c r="D953" s="16"/>
      <c r="E953" s="16"/>
      <c r="F953" s="16"/>
    </row>
    <row r="954" ht="15.75" customHeight="1">
      <c r="A954" s="16"/>
      <c r="B954" s="16"/>
      <c r="C954" s="16"/>
      <c r="D954" s="16"/>
      <c r="E954" s="16"/>
      <c r="F954" s="16"/>
    </row>
    <row r="955" ht="15.75" customHeight="1">
      <c r="A955" s="16"/>
      <c r="B955" s="16"/>
      <c r="C955" s="16"/>
      <c r="D955" s="16"/>
      <c r="E955" s="16"/>
      <c r="F955" s="16"/>
    </row>
    <row r="956" ht="15.75" customHeight="1">
      <c r="A956" s="16"/>
      <c r="B956" s="16"/>
      <c r="C956" s="16"/>
      <c r="D956" s="16"/>
      <c r="E956" s="16"/>
      <c r="F956" s="16"/>
    </row>
    <row r="957" ht="15.75" customHeight="1">
      <c r="A957" s="16"/>
      <c r="B957" s="16"/>
      <c r="C957" s="16"/>
      <c r="D957" s="16"/>
      <c r="E957" s="16"/>
      <c r="F957" s="16"/>
    </row>
    <row r="958" ht="15.75" customHeight="1">
      <c r="A958" s="16"/>
      <c r="B958" s="16"/>
      <c r="C958" s="16"/>
      <c r="D958" s="16"/>
      <c r="E958" s="16"/>
      <c r="F958" s="16"/>
    </row>
    <row r="959" ht="15.75" customHeight="1">
      <c r="A959" s="16"/>
      <c r="B959" s="16"/>
      <c r="C959" s="16"/>
      <c r="D959" s="16"/>
      <c r="E959" s="16"/>
      <c r="F959" s="16"/>
    </row>
    <row r="960" ht="15.75" customHeight="1">
      <c r="A960" s="16"/>
      <c r="B960" s="16"/>
      <c r="C960" s="16"/>
      <c r="D960" s="16"/>
      <c r="E960" s="16"/>
      <c r="F960" s="16"/>
    </row>
    <row r="961" ht="15.75" customHeight="1">
      <c r="A961" s="16"/>
      <c r="B961" s="16"/>
      <c r="C961" s="16"/>
      <c r="D961" s="16"/>
      <c r="E961" s="16"/>
      <c r="F961" s="16"/>
    </row>
    <row r="962" ht="15.75" customHeight="1">
      <c r="A962" s="16"/>
      <c r="B962" s="16"/>
      <c r="C962" s="16"/>
      <c r="D962" s="16"/>
      <c r="E962" s="16"/>
      <c r="F962" s="16"/>
    </row>
    <row r="963" ht="15.75" customHeight="1">
      <c r="A963" s="16"/>
      <c r="B963" s="16"/>
      <c r="C963" s="16"/>
      <c r="D963" s="16"/>
      <c r="E963" s="16"/>
      <c r="F963" s="16"/>
    </row>
    <row r="964" ht="15.75" customHeight="1">
      <c r="A964" s="16"/>
      <c r="B964" s="16"/>
      <c r="C964" s="16"/>
      <c r="D964" s="16"/>
      <c r="E964" s="16"/>
      <c r="F964" s="16"/>
    </row>
    <row r="965" ht="15.75" customHeight="1">
      <c r="A965" s="16"/>
      <c r="B965" s="16"/>
      <c r="C965" s="16"/>
      <c r="D965" s="16"/>
      <c r="E965" s="16"/>
      <c r="F965" s="16"/>
    </row>
    <row r="966" ht="15.75" customHeight="1">
      <c r="A966" s="16"/>
      <c r="B966" s="16"/>
      <c r="C966" s="16"/>
      <c r="D966" s="16"/>
      <c r="E966" s="16"/>
      <c r="F966" s="16"/>
    </row>
    <row r="967" ht="15.75" customHeight="1">
      <c r="A967" s="16"/>
      <c r="B967" s="16"/>
      <c r="C967" s="16"/>
      <c r="D967" s="16"/>
      <c r="E967" s="16"/>
      <c r="F967" s="16"/>
    </row>
    <row r="968" ht="15.75" customHeight="1">
      <c r="A968" s="16"/>
      <c r="B968" s="16"/>
      <c r="C968" s="16"/>
      <c r="D968" s="16"/>
      <c r="E968" s="16"/>
      <c r="F968" s="16"/>
    </row>
    <row r="969" ht="15.75" customHeight="1">
      <c r="A969" s="16"/>
      <c r="B969" s="16"/>
      <c r="C969" s="16"/>
      <c r="D969" s="16"/>
      <c r="E969" s="16"/>
      <c r="F969" s="16"/>
    </row>
    <row r="970" ht="15.75" customHeight="1">
      <c r="A970" s="16"/>
      <c r="B970" s="16"/>
      <c r="C970" s="16"/>
      <c r="D970" s="16"/>
      <c r="E970" s="16"/>
      <c r="F970" s="16"/>
    </row>
    <row r="971" ht="15.75" customHeight="1">
      <c r="A971" s="16"/>
      <c r="B971" s="16"/>
      <c r="C971" s="16"/>
      <c r="D971" s="16"/>
      <c r="E971" s="16"/>
      <c r="F971" s="16"/>
    </row>
    <row r="972" ht="15.75" customHeight="1">
      <c r="A972" s="16"/>
      <c r="B972" s="16"/>
      <c r="C972" s="16"/>
      <c r="D972" s="16"/>
      <c r="E972" s="16"/>
      <c r="F972" s="16"/>
    </row>
    <row r="973" ht="15.75" customHeight="1">
      <c r="A973" s="16"/>
      <c r="B973" s="16"/>
      <c r="C973" s="16"/>
      <c r="D973" s="16"/>
      <c r="E973" s="16"/>
      <c r="F973" s="16"/>
    </row>
    <row r="974" ht="15.75" customHeight="1">
      <c r="A974" s="16"/>
      <c r="B974" s="16"/>
      <c r="C974" s="16"/>
      <c r="D974" s="16"/>
      <c r="E974" s="16"/>
      <c r="F974" s="16"/>
    </row>
    <row r="975" ht="15.75" customHeight="1">
      <c r="A975" s="16"/>
      <c r="B975" s="16"/>
      <c r="C975" s="16"/>
      <c r="D975" s="16"/>
      <c r="E975" s="16"/>
      <c r="F975" s="16"/>
    </row>
    <row r="976" ht="15.75" customHeight="1">
      <c r="A976" s="16"/>
      <c r="B976" s="16"/>
      <c r="C976" s="16"/>
      <c r="D976" s="16"/>
      <c r="E976" s="16"/>
      <c r="F976" s="16"/>
    </row>
    <row r="977" ht="15.75" customHeight="1">
      <c r="A977" s="16"/>
      <c r="B977" s="16"/>
      <c r="C977" s="16"/>
      <c r="D977" s="16"/>
      <c r="E977" s="16"/>
      <c r="F977" s="16"/>
    </row>
    <row r="978" ht="15.75" customHeight="1">
      <c r="A978" s="16"/>
      <c r="B978" s="16"/>
      <c r="C978" s="16"/>
      <c r="D978" s="16"/>
      <c r="E978" s="16"/>
      <c r="F978" s="16"/>
    </row>
    <row r="979" ht="15.75" customHeight="1">
      <c r="A979" s="16"/>
      <c r="B979" s="16"/>
      <c r="C979" s="16"/>
      <c r="D979" s="16"/>
      <c r="E979" s="16"/>
      <c r="F979" s="16"/>
    </row>
    <row r="980" ht="15.75" customHeight="1">
      <c r="A980" s="16"/>
      <c r="B980" s="16"/>
      <c r="C980" s="16"/>
      <c r="D980" s="16"/>
      <c r="E980" s="16"/>
      <c r="F980" s="16"/>
    </row>
    <row r="981" ht="15.75" customHeight="1">
      <c r="A981" s="16"/>
      <c r="B981" s="16"/>
      <c r="C981" s="16"/>
      <c r="D981" s="16"/>
      <c r="E981" s="16"/>
      <c r="F981" s="16"/>
    </row>
    <row r="982" ht="15.75" customHeight="1">
      <c r="A982" s="16"/>
      <c r="B982" s="16"/>
      <c r="C982" s="16"/>
      <c r="D982" s="16"/>
      <c r="E982" s="16"/>
      <c r="F982" s="16"/>
    </row>
    <row r="983" ht="15.75" customHeight="1">
      <c r="A983" s="16"/>
      <c r="B983" s="16"/>
      <c r="C983" s="16"/>
      <c r="D983" s="16"/>
      <c r="E983" s="16"/>
      <c r="F983" s="16"/>
    </row>
    <row r="984" ht="15.75" customHeight="1">
      <c r="A984" s="16"/>
      <c r="B984" s="16"/>
      <c r="C984" s="16"/>
      <c r="D984" s="16"/>
      <c r="E984" s="16"/>
      <c r="F984" s="16"/>
    </row>
    <row r="985" ht="15.75" customHeight="1">
      <c r="A985" s="16"/>
      <c r="B985" s="16"/>
      <c r="C985" s="16"/>
      <c r="D985" s="16"/>
      <c r="E985" s="16"/>
      <c r="F985" s="16"/>
    </row>
    <row r="986" ht="15.75" customHeight="1">
      <c r="A986" s="16"/>
      <c r="B986" s="16"/>
      <c r="C986" s="16"/>
      <c r="D986" s="16"/>
      <c r="E986" s="16"/>
      <c r="F986" s="16"/>
    </row>
    <row r="987" ht="15.75" customHeight="1">
      <c r="A987" s="16"/>
      <c r="B987" s="16"/>
      <c r="C987" s="16"/>
      <c r="D987" s="16"/>
      <c r="E987" s="16"/>
      <c r="F987" s="16"/>
    </row>
    <row r="988" ht="15.75" customHeight="1">
      <c r="A988" s="16"/>
      <c r="B988" s="16"/>
      <c r="C988" s="16"/>
      <c r="D988" s="16"/>
      <c r="E988" s="16"/>
      <c r="F988" s="16"/>
    </row>
    <row r="989" ht="15.75" customHeight="1">
      <c r="A989" s="16"/>
      <c r="B989" s="16"/>
      <c r="C989" s="16"/>
      <c r="D989" s="16"/>
      <c r="E989" s="16"/>
      <c r="F989" s="16"/>
    </row>
    <row r="990" ht="15.75" customHeight="1">
      <c r="A990" s="16"/>
      <c r="B990" s="16"/>
      <c r="C990" s="16"/>
      <c r="D990" s="16"/>
      <c r="E990" s="16"/>
      <c r="F990" s="16"/>
    </row>
    <row r="991" ht="15.75" customHeight="1">
      <c r="A991" s="16"/>
      <c r="B991" s="16"/>
      <c r="C991" s="16"/>
      <c r="D991" s="16"/>
      <c r="E991" s="16"/>
      <c r="F991" s="16"/>
    </row>
    <row r="992" ht="15.75" customHeight="1">
      <c r="A992" s="16"/>
      <c r="B992" s="16"/>
      <c r="C992" s="16"/>
      <c r="D992" s="16"/>
      <c r="E992" s="16"/>
      <c r="F992" s="16"/>
    </row>
    <row r="993" ht="15.75" customHeight="1">
      <c r="A993" s="16"/>
      <c r="B993" s="16"/>
      <c r="C993" s="16"/>
      <c r="D993" s="16"/>
      <c r="E993" s="16"/>
      <c r="F993" s="16"/>
    </row>
    <row r="994" ht="15.75" customHeight="1">
      <c r="A994" s="16"/>
      <c r="B994" s="16"/>
      <c r="C994" s="16"/>
      <c r="D994" s="16"/>
      <c r="E994" s="16"/>
      <c r="F994" s="16"/>
    </row>
    <row r="995" ht="15.75" customHeight="1">
      <c r="A995" s="16"/>
      <c r="B995" s="16"/>
      <c r="C995" s="16"/>
      <c r="D995" s="16"/>
      <c r="E995" s="16"/>
      <c r="F995" s="16"/>
    </row>
    <row r="996" ht="15.75" customHeight="1">
      <c r="A996" s="16"/>
      <c r="B996" s="16"/>
      <c r="C996" s="16"/>
      <c r="D996" s="16"/>
      <c r="E996" s="16"/>
      <c r="F996" s="16"/>
    </row>
    <row r="997" ht="15.75" customHeight="1">
      <c r="A997" s="16"/>
      <c r="B997" s="16"/>
      <c r="C997" s="16"/>
      <c r="D997" s="16"/>
      <c r="E997" s="16"/>
      <c r="F997" s="16"/>
    </row>
    <row r="998" ht="15.75" customHeight="1">
      <c r="A998" s="16"/>
      <c r="B998" s="16"/>
      <c r="C998" s="16"/>
      <c r="D998" s="16"/>
      <c r="E998" s="16"/>
      <c r="F998" s="16"/>
    </row>
    <row r="999" ht="15.75" customHeight="1">
      <c r="A999" s="16"/>
      <c r="B999" s="16"/>
      <c r="C999" s="16"/>
      <c r="D999" s="16"/>
      <c r="E999" s="16"/>
      <c r="F999" s="16"/>
    </row>
    <row r="1000" ht="15.75" customHeight="1">
      <c r="A1000" s="16"/>
      <c r="B1000" s="16"/>
      <c r="C1000" s="16"/>
      <c r="D1000" s="16"/>
      <c r="E1000" s="16"/>
      <c r="F1000" s="16"/>
    </row>
  </sheetData>
  <mergeCells count="13">
    <mergeCell ref="B17:F17"/>
    <mergeCell ref="B21:F21"/>
    <mergeCell ref="B26:F26"/>
    <mergeCell ref="B32:F32"/>
    <mergeCell ref="B34:D34"/>
    <mergeCell ref="E34:F34"/>
    <mergeCell ref="D1:F1"/>
    <mergeCell ref="D2:F2"/>
    <mergeCell ref="B5:F5"/>
    <mergeCell ref="B7:F7"/>
    <mergeCell ref="E8:F8"/>
    <mergeCell ref="E9:F9"/>
    <mergeCell ref="B11:F11"/>
  </mergeCells>
  <printOptions horizontalCentered="1"/>
  <pageMargins bottom="0.5" footer="0.0" header="0.0" left="0.4" right="0.4" top="0.5"/>
  <pageSetup fitToHeight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91B1F"/>
    <pageSetUpPr fitToPage="1"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60.0"/>
    <col customWidth="1" min="3" max="3" width="48.0"/>
    <col customWidth="1" min="4" max="4" width="10.71"/>
    <col customWidth="1" min="5" max="7" width="8.71"/>
    <col customWidth="1" hidden="1" min="8" max="11" width="13.0"/>
    <col customWidth="1" min="12" max="12" width="8.71"/>
    <col customWidth="1" hidden="1" min="13" max="14" width="13.0"/>
  </cols>
  <sheetData>
    <row r="1" ht="54.75" customHeight="1">
      <c r="A1" s="126" t="s">
        <v>276</v>
      </c>
      <c r="B1" s="18"/>
      <c r="C1" s="18"/>
      <c r="D1" s="6"/>
      <c r="E1" s="3"/>
      <c r="F1" s="3"/>
      <c r="G1" s="3"/>
      <c r="H1" s="3"/>
      <c r="I1" s="3"/>
      <c r="J1" s="3"/>
      <c r="K1" s="3"/>
      <c r="L1" s="3"/>
      <c r="M1" s="3"/>
      <c r="N1" s="3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22.5" customHeight="1">
      <c r="A2" s="127" t="s">
        <v>277</v>
      </c>
      <c r="B2" s="18"/>
      <c r="C2" s="18"/>
      <c r="D2" s="6"/>
      <c r="E2" s="3"/>
      <c r="F2" s="3"/>
      <c r="G2" s="3"/>
      <c r="H2" s="3"/>
      <c r="I2" s="3"/>
      <c r="J2" s="3"/>
      <c r="K2" s="3"/>
      <c r="L2" s="3"/>
      <c r="M2" s="3"/>
      <c r="N2" s="3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36.0" customHeight="1">
      <c r="A3" s="128" t="s">
        <v>278</v>
      </c>
      <c r="B3" s="18"/>
      <c r="C3" s="18"/>
      <c r="D3" s="6"/>
      <c r="E3" s="3"/>
      <c r="F3" s="3"/>
      <c r="G3" s="3"/>
      <c r="H3" s="3"/>
      <c r="I3" s="3"/>
      <c r="J3" s="3"/>
      <c r="K3" s="3"/>
      <c r="L3" s="3"/>
      <c r="M3" s="3"/>
      <c r="N3" s="3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4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>
      <c r="A5" s="129" t="s">
        <v>279</v>
      </c>
      <c r="B5" s="34" t="s">
        <v>280</v>
      </c>
      <c r="C5" s="129" t="s">
        <v>281</v>
      </c>
      <c r="D5" s="129" t="s">
        <v>282</v>
      </c>
      <c r="E5" s="3"/>
      <c r="F5" s="3"/>
      <c r="G5" s="3"/>
      <c r="H5" s="3"/>
      <c r="I5" s="3"/>
      <c r="J5" s="3"/>
      <c r="K5" s="3"/>
      <c r="L5" s="3"/>
      <c r="M5" s="3"/>
      <c r="N5" s="3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30.0" customHeight="1">
      <c r="A6" s="130">
        <v>1.0</v>
      </c>
      <c r="B6" s="131" t="s">
        <v>283</v>
      </c>
      <c r="C6" s="132"/>
      <c r="D6" s="130">
        <f t="shared" ref="D6:D15" si="1">IFERROR(MATCH(C6,H6:K6,0),0)</f>
        <v>0</v>
      </c>
      <c r="E6" s="3"/>
      <c r="F6" s="3"/>
      <c r="G6" s="3"/>
      <c r="H6" s="35" t="s">
        <v>284</v>
      </c>
      <c r="I6" s="35" t="s">
        <v>285</v>
      </c>
      <c r="J6" s="35" t="s">
        <v>286</v>
      </c>
      <c r="K6" s="35" t="s">
        <v>287</v>
      </c>
      <c r="L6" s="3"/>
      <c r="M6" s="35">
        <v>10.0</v>
      </c>
      <c r="N6" s="35" t="s">
        <v>288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30.0" customHeight="1">
      <c r="A7" s="130">
        <v>2.0</v>
      </c>
      <c r="B7" s="131" t="s">
        <v>289</v>
      </c>
      <c r="C7" s="132"/>
      <c r="D7" s="130">
        <f t="shared" si="1"/>
        <v>0</v>
      </c>
      <c r="E7" s="3"/>
      <c r="F7" s="3"/>
      <c r="G7" s="3"/>
      <c r="H7" s="35" t="s">
        <v>290</v>
      </c>
      <c r="I7" s="35" t="s">
        <v>291</v>
      </c>
      <c r="J7" s="35" t="s">
        <v>292</v>
      </c>
      <c r="K7" s="35" t="s">
        <v>293</v>
      </c>
      <c r="L7" s="3"/>
      <c r="M7" s="35">
        <v>18.0</v>
      </c>
      <c r="N7" s="35" t="s">
        <v>294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30.0" customHeight="1">
      <c r="A8" s="130">
        <v>3.0</v>
      </c>
      <c r="B8" s="131" t="s">
        <v>295</v>
      </c>
      <c r="C8" s="132"/>
      <c r="D8" s="130">
        <f t="shared" si="1"/>
        <v>0</v>
      </c>
      <c r="E8" s="3"/>
      <c r="F8" s="3"/>
      <c r="G8" s="3"/>
      <c r="H8" s="35" t="s">
        <v>296</v>
      </c>
      <c r="I8" s="35" t="s">
        <v>297</v>
      </c>
      <c r="J8" s="35" t="s">
        <v>298</v>
      </c>
      <c r="K8" s="35" t="s">
        <v>299</v>
      </c>
      <c r="L8" s="3"/>
      <c r="M8" s="35">
        <v>26.0</v>
      </c>
      <c r="N8" s="35" t="s">
        <v>300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30.0" customHeight="1">
      <c r="A9" s="130">
        <v>4.0</v>
      </c>
      <c r="B9" s="131" t="s">
        <v>301</v>
      </c>
      <c r="C9" s="132"/>
      <c r="D9" s="130">
        <f t="shared" si="1"/>
        <v>0</v>
      </c>
      <c r="E9" s="3"/>
      <c r="F9" s="3"/>
      <c r="G9" s="3"/>
      <c r="H9" s="35" t="s">
        <v>302</v>
      </c>
      <c r="I9" s="35" t="s">
        <v>303</v>
      </c>
      <c r="J9" s="35" t="s">
        <v>304</v>
      </c>
      <c r="K9" s="35" t="s">
        <v>305</v>
      </c>
      <c r="L9" s="3"/>
      <c r="M9" s="35">
        <v>33.0</v>
      </c>
      <c r="N9" s="35" t="s">
        <v>306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30.0" customHeight="1">
      <c r="A10" s="130">
        <v>5.0</v>
      </c>
      <c r="B10" s="131" t="s">
        <v>307</v>
      </c>
      <c r="C10" s="132"/>
      <c r="D10" s="130">
        <f t="shared" si="1"/>
        <v>0</v>
      </c>
      <c r="E10" s="3"/>
      <c r="F10" s="3"/>
      <c r="G10" s="3"/>
      <c r="H10" s="35" t="s">
        <v>308</v>
      </c>
      <c r="I10" s="35" t="s">
        <v>309</v>
      </c>
      <c r="J10" s="35" t="s">
        <v>310</v>
      </c>
      <c r="K10" s="35" t="s">
        <v>311</v>
      </c>
      <c r="L10" s="3"/>
      <c r="M10" s="3"/>
      <c r="N10" s="3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30.0" customHeight="1">
      <c r="A11" s="130">
        <v>6.0</v>
      </c>
      <c r="B11" s="131" t="s">
        <v>312</v>
      </c>
      <c r="C11" s="132"/>
      <c r="D11" s="130">
        <f t="shared" si="1"/>
        <v>0</v>
      </c>
      <c r="E11" s="3"/>
      <c r="F11" s="3"/>
      <c r="G11" s="3"/>
      <c r="H11" s="35" t="s">
        <v>313</v>
      </c>
      <c r="I11" s="35" t="s">
        <v>314</v>
      </c>
      <c r="J11" s="35" t="s">
        <v>315</v>
      </c>
      <c r="K11" s="35" t="s">
        <v>316</v>
      </c>
      <c r="L11" s="3"/>
      <c r="M11" s="3"/>
      <c r="N11" s="3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30.0" customHeight="1">
      <c r="A12" s="130">
        <v>7.0</v>
      </c>
      <c r="B12" s="131" t="s">
        <v>317</v>
      </c>
      <c r="C12" s="132"/>
      <c r="D12" s="130">
        <f t="shared" si="1"/>
        <v>0</v>
      </c>
      <c r="E12" s="3"/>
      <c r="F12" s="3"/>
      <c r="G12" s="3"/>
      <c r="H12" s="35" t="s">
        <v>318</v>
      </c>
      <c r="I12" s="35" t="s">
        <v>319</v>
      </c>
      <c r="J12" s="35" t="s">
        <v>320</v>
      </c>
      <c r="K12" s="35" t="s">
        <v>321</v>
      </c>
      <c r="L12" s="3"/>
      <c r="M12" s="3"/>
      <c r="N12" s="3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30.0" customHeight="1">
      <c r="A13" s="130">
        <v>8.0</v>
      </c>
      <c r="B13" s="131" t="s">
        <v>322</v>
      </c>
      <c r="C13" s="132"/>
      <c r="D13" s="130">
        <f t="shared" si="1"/>
        <v>0</v>
      </c>
      <c r="E13" s="3"/>
      <c r="F13" s="3"/>
      <c r="G13" s="3"/>
      <c r="H13" s="35" t="s">
        <v>323</v>
      </c>
      <c r="I13" s="35" t="s">
        <v>324</v>
      </c>
      <c r="J13" s="35" t="s">
        <v>325</v>
      </c>
      <c r="K13" s="35" t="s">
        <v>326</v>
      </c>
      <c r="L13" s="3"/>
      <c r="M13" s="3"/>
      <c r="N13" s="3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30.0" customHeight="1">
      <c r="A14" s="130">
        <v>9.0</v>
      </c>
      <c r="B14" s="131" t="s">
        <v>327</v>
      </c>
      <c r="C14" s="132"/>
      <c r="D14" s="130">
        <f t="shared" si="1"/>
        <v>0</v>
      </c>
      <c r="E14" s="3"/>
      <c r="F14" s="3"/>
      <c r="G14" s="3"/>
      <c r="H14" s="35" t="s">
        <v>328</v>
      </c>
      <c r="I14" s="35" t="s">
        <v>329</v>
      </c>
      <c r="J14" s="35" t="s">
        <v>330</v>
      </c>
      <c r="K14" s="35" t="s">
        <v>331</v>
      </c>
      <c r="L14" s="3"/>
      <c r="M14" s="3"/>
      <c r="N14" s="3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30.0" customHeight="1">
      <c r="A15" s="130">
        <v>10.0</v>
      </c>
      <c r="B15" s="131" t="s">
        <v>332</v>
      </c>
      <c r="C15" s="132"/>
      <c r="D15" s="130">
        <f t="shared" si="1"/>
        <v>0</v>
      </c>
      <c r="E15" s="3"/>
      <c r="F15" s="3"/>
      <c r="G15" s="3"/>
      <c r="H15" s="35" t="s">
        <v>333</v>
      </c>
      <c r="I15" s="35" t="s">
        <v>334</v>
      </c>
      <c r="J15" s="35" t="s">
        <v>335</v>
      </c>
      <c r="K15" s="35" t="s">
        <v>336</v>
      </c>
      <c r="L15" s="3"/>
      <c r="M15" s="3"/>
      <c r="N15" s="3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24.0" customHeight="1">
      <c r="A17" s="133"/>
      <c r="B17" s="134" t="s">
        <v>337</v>
      </c>
      <c r="C17" s="133"/>
      <c r="D17" s="135">
        <f>SUM(D6:D15)</f>
        <v>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25.5" customHeight="1">
      <c r="A18" s="136"/>
      <c r="B18" s="137" t="s">
        <v>338</v>
      </c>
      <c r="C18" s="138" t="str">
        <f t="array" ref="C18">IF(D17=0,"— responda as 10 perguntas —",INDEX($N$6:$N$9,MATCH(D17,$M$6:$M$9,1)))</f>
        <v>— responda as 10 perguntas —</v>
      </c>
      <c r="D18" s="139"/>
      <c r="E18" s="3"/>
      <c r="F18" s="3"/>
      <c r="G18" s="3"/>
      <c r="H18" s="3"/>
      <c r="I18" s="3"/>
      <c r="J18" s="3"/>
      <c r="K18" s="3"/>
      <c r="L18" s="3"/>
      <c r="M18" s="3"/>
      <c r="N18" s="3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27.75" customHeight="1">
      <c r="A19" s="3"/>
      <c r="B19" s="140" t="str">
        <f>IF(D17=0,"",IF(D10&lt;=1,"⚠ Prioridade: construa ou complete a sua reserva de emergência antes de assumir risco — base do seu perfil.","✔ Reserva de emergência como base: adequada para começar."))</f>
        <v/>
      </c>
      <c r="C19" s="141"/>
      <c r="D19" s="139"/>
      <c r="E19" s="3"/>
      <c r="F19" s="3"/>
      <c r="G19" s="3"/>
      <c r="H19" s="3"/>
      <c r="I19" s="3"/>
      <c r="J19" s="3"/>
      <c r="K19" s="3"/>
      <c r="L19" s="3"/>
      <c r="M19" s="3"/>
      <c r="N19" s="3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25.5" customHeight="1">
      <c r="A20" s="136"/>
      <c r="B20" s="137" t="s">
        <v>339</v>
      </c>
      <c r="C20" s="138" t="str">
        <f>IF(D17=0,"— responda as 10 perguntas —",IF(D15=4,"Trader",IF(AND(D15=3,D9&gt;=3),"Profissional",IF(OR(D15=1,D9&lt;=2),"Iniciante","Construtor"))))</f>
        <v>— responda as 10 perguntas —</v>
      </c>
      <c r="D20" s="139"/>
      <c r="E20" s="3"/>
      <c r="F20" s="3"/>
      <c r="G20" s="3"/>
      <c r="H20" s="3"/>
      <c r="I20" s="3"/>
      <c r="J20" s="3"/>
      <c r="K20" s="3"/>
      <c r="L20" s="3"/>
      <c r="M20" s="3"/>
      <c r="N20" s="3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30.0" customHeight="1">
      <c r="A21" s="3"/>
      <c r="B21" s="142" t="s">
        <v>340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25.5" customHeight="1">
      <c r="A22" s="3"/>
      <c r="B22" s="143" t="s">
        <v>341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25.5" customHeight="1">
      <c r="A23" s="3"/>
      <c r="B23" s="144" t="s">
        <v>342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25.5" customHeight="1">
      <c r="A24" s="3"/>
      <c r="B24" s="145" t="s">
        <v>343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3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25.5" customHeight="1">
      <c r="A26" s="14" t="s">
        <v>24</v>
      </c>
      <c r="C26" s="15" t="s">
        <v>25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4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4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4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4.2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</row>
    <row r="132" ht="14.2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</row>
    <row r="133" ht="14.2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</row>
    <row r="134" ht="14.2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</row>
    <row r="135" ht="14.2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</row>
    <row r="136" ht="14.2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</row>
    <row r="137" ht="14.2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</row>
    <row r="138" ht="14.2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</row>
    <row r="139" ht="14.2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</row>
    <row r="140" ht="14.2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</row>
    <row r="141" ht="14.2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</row>
    <row r="142" ht="14.2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</row>
    <row r="143" ht="14.2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</row>
    <row r="144" ht="14.2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</row>
    <row r="145" ht="14.2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</row>
    <row r="146" ht="14.2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ht="14.2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ht="14.2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ht="14.2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ht="14.2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</row>
    <row r="151" ht="14.2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</row>
    <row r="152" ht="14.2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</row>
    <row r="153" ht="14.2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</row>
    <row r="154" ht="14.2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</row>
    <row r="155" ht="14.2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</row>
    <row r="156" ht="14.2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</row>
    <row r="157" ht="14.2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</row>
    <row r="158" ht="14.2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</row>
    <row r="159" ht="14.2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</row>
    <row r="160" ht="14.2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</row>
    <row r="161" ht="14.2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</row>
    <row r="162" ht="14.2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</row>
    <row r="163" ht="14.2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</row>
    <row r="164" ht="14.2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</row>
    <row r="165" ht="14.2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</row>
    <row r="166" ht="14.2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</row>
    <row r="167" ht="14.2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</row>
    <row r="168" ht="14.2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</row>
    <row r="169" ht="14.2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</row>
    <row r="170" ht="14.2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</row>
    <row r="171" ht="14.2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</row>
    <row r="172" ht="14.2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</row>
    <row r="173" ht="14.2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</row>
    <row r="174" ht="14.2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</row>
    <row r="175" ht="14.2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</row>
    <row r="176" ht="14.2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</row>
    <row r="177" ht="14.2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</row>
    <row r="178" ht="14.2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</row>
    <row r="179" ht="14.2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</row>
    <row r="180" ht="14.2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</row>
    <row r="181" ht="14.2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</row>
    <row r="182" ht="14.2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</row>
    <row r="183" ht="14.2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</row>
    <row r="184" ht="14.2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</row>
    <row r="185" ht="14.2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</row>
    <row r="186" ht="14.2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</row>
    <row r="187" ht="14.2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</row>
    <row r="188" ht="14.2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</row>
    <row r="189" ht="14.2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</row>
    <row r="190" ht="14.2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</row>
    <row r="191" ht="14.2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</row>
    <row r="192" ht="14.2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</row>
    <row r="193" ht="14.2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</row>
    <row r="194" ht="14.2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</row>
    <row r="195" ht="14.2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</row>
    <row r="196" ht="14.2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</row>
    <row r="197" ht="14.2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</row>
    <row r="198" ht="14.2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</row>
    <row r="199" ht="14.2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</row>
    <row r="200" ht="14.2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</row>
    <row r="201" ht="14.2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</row>
    <row r="202" ht="14.2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</row>
    <row r="203" ht="14.2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</row>
    <row r="204" ht="14.2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</row>
    <row r="205" ht="14.2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</row>
    <row r="206" ht="14.2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</row>
    <row r="207" ht="14.2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</row>
    <row r="208" ht="14.2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</row>
    <row r="209" ht="14.2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</row>
    <row r="210" ht="14.2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</row>
    <row r="211" ht="14.2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</row>
    <row r="212" ht="14.2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</row>
    <row r="213" ht="14.2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</row>
    <row r="214" ht="14.2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</row>
    <row r="215" ht="14.2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</row>
    <row r="216" ht="14.2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</row>
    <row r="217" ht="14.2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</row>
    <row r="218" ht="14.2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</row>
    <row r="219" ht="14.2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</row>
    <row r="220" ht="14.2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</row>
    <row r="221" ht="14.2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</row>
    <row r="222" ht="14.2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</row>
    <row r="223" ht="14.2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</row>
    <row r="224" ht="14.2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</row>
    <row r="226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</row>
    <row r="227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</row>
    <row r="228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</row>
    <row r="229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</row>
    <row r="230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</row>
    <row r="231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</row>
    <row r="232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</row>
    <row r="233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</row>
    <row r="234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</row>
    <row r="235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</row>
    <row r="236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</row>
    <row r="237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</row>
    <row r="238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</row>
    <row r="239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</row>
    <row r="240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  <row r="250" ht="15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</row>
    <row r="251" ht="15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</row>
    <row r="252" ht="15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</row>
    <row r="253" ht="15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</row>
    <row r="254" ht="15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</row>
    <row r="255" ht="15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</row>
    <row r="256" ht="15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</row>
    <row r="257" ht="15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</row>
    <row r="258" ht="15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</row>
    <row r="259" ht="15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</row>
    <row r="260" ht="15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</row>
    <row r="261" ht="15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</row>
    <row r="262" ht="15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</row>
    <row r="263" ht="15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</row>
    <row r="264" ht="15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</row>
    <row r="265" ht="15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</row>
    <row r="266" ht="15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</row>
    <row r="267" ht="15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</row>
    <row r="268" ht="15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</row>
    <row r="269" ht="15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</row>
    <row r="270" ht="15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</row>
    <row r="271" ht="15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</row>
    <row r="272" ht="15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</row>
    <row r="273" ht="15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</row>
    <row r="274" ht="15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</row>
    <row r="275" ht="15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</row>
    <row r="276" ht="15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</row>
    <row r="277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</row>
    <row r="278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</row>
    <row r="279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</row>
    <row r="280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</row>
    <row r="281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</row>
    <row r="282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</row>
    <row r="283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</row>
    <row r="284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</row>
    <row r="285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</row>
    <row r="286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</row>
    <row r="287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</row>
    <row r="288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</row>
    <row r="289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</row>
    <row r="290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</row>
    <row r="291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</row>
    <row r="292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</row>
    <row r="293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</row>
    <row r="294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</row>
    <row r="295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</row>
    <row r="296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</row>
    <row r="297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</row>
    <row r="298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</row>
    <row r="299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</row>
    <row r="300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</row>
    <row r="301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</row>
    <row r="302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</row>
    <row r="303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</row>
    <row r="304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</row>
    <row r="305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</row>
    <row r="306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</row>
    <row r="307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</row>
    <row r="308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</row>
    <row r="309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</row>
    <row r="310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</row>
    <row r="311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</row>
    <row r="312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</row>
    <row r="313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</row>
    <row r="314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</row>
    <row r="315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</row>
    <row r="316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</row>
    <row r="317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</row>
    <row r="318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</row>
    <row r="319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</row>
    <row r="320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</row>
    <row r="321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</row>
    <row r="322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</row>
    <row r="323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</row>
    <row r="324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</row>
    <row r="325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</row>
    <row r="326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</row>
    <row r="327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</row>
    <row r="328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</row>
    <row r="329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</row>
    <row r="330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</row>
    <row r="331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</row>
    <row r="332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</row>
    <row r="333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</row>
    <row r="334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</row>
    <row r="335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</row>
    <row r="336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</row>
    <row r="337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</row>
    <row r="338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</row>
    <row r="339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</row>
    <row r="340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</row>
    <row r="341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</row>
    <row r="342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</row>
    <row r="343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</row>
    <row r="344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</row>
    <row r="345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</row>
    <row r="346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</row>
    <row r="347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</row>
    <row r="348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</row>
    <row r="349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</row>
    <row r="350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</row>
    <row r="351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</row>
    <row r="352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</row>
    <row r="353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</row>
    <row r="354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</row>
    <row r="355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</row>
    <row r="356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</row>
    <row r="357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</row>
    <row r="358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</row>
    <row r="359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</row>
    <row r="360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</row>
    <row r="361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</row>
    <row r="362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</row>
    <row r="363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</row>
    <row r="364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</row>
    <row r="365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</row>
    <row r="366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</row>
    <row r="367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</row>
    <row r="368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</row>
    <row r="369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</row>
    <row r="370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</row>
    <row r="371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</row>
    <row r="372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</row>
    <row r="373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</row>
    <row r="374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</row>
    <row r="375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</row>
    <row r="376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</row>
    <row r="377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</row>
    <row r="378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</row>
    <row r="379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</row>
    <row r="380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</row>
    <row r="381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</row>
    <row r="382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</row>
    <row r="383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</row>
    <row r="384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</row>
    <row r="385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</row>
    <row r="386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</row>
    <row r="387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</row>
    <row r="388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</row>
    <row r="389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</row>
    <row r="390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</row>
    <row r="391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</row>
    <row r="392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</row>
    <row r="393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</row>
    <row r="394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</row>
    <row r="395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</row>
    <row r="396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</row>
    <row r="397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</row>
    <row r="398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</row>
    <row r="399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</row>
    <row r="400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</row>
    <row r="401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</row>
    <row r="402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</row>
    <row r="403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</row>
    <row r="404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</row>
    <row r="405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</row>
    <row r="406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</row>
    <row r="407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</row>
    <row r="408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</row>
    <row r="409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</row>
    <row r="410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</row>
    <row r="411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</row>
    <row r="412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</row>
    <row r="413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</row>
    <row r="414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</row>
    <row r="415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</row>
    <row r="416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</row>
    <row r="417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</row>
    <row r="418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</row>
    <row r="419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</row>
    <row r="420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</row>
    <row r="421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</row>
    <row r="422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</row>
    <row r="423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</row>
    <row r="424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</row>
    <row r="425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</row>
    <row r="426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</row>
    <row r="427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</row>
    <row r="428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</row>
    <row r="429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</row>
    <row r="430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</row>
    <row r="431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</row>
    <row r="432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</row>
    <row r="433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</row>
    <row r="434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</row>
    <row r="435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</row>
    <row r="436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</row>
    <row r="437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</row>
    <row r="438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</row>
    <row r="439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</row>
    <row r="440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</row>
    <row r="441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</row>
    <row r="442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</row>
    <row r="443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</row>
    <row r="444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</row>
    <row r="445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</row>
    <row r="446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</row>
    <row r="447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</row>
    <row r="448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</row>
    <row r="449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</row>
    <row r="450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</row>
    <row r="451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</row>
    <row r="452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</row>
    <row r="453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</row>
    <row r="454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</row>
    <row r="455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</row>
    <row r="456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</row>
    <row r="457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</row>
    <row r="458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</row>
    <row r="459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</row>
    <row r="460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</row>
    <row r="461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</row>
    <row r="462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</row>
    <row r="463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</row>
    <row r="464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</row>
    <row r="465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</row>
    <row r="466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</row>
    <row r="467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</row>
    <row r="468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</row>
    <row r="469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</row>
    <row r="470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</row>
    <row r="471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</row>
    <row r="472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</row>
    <row r="473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</row>
    <row r="474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</row>
    <row r="475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</row>
    <row r="476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</row>
    <row r="477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</row>
    <row r="478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</row>
    <row r="479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</row>
    <row r="480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</row>
    <row r="481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</row>
    <row r="482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</row>
    <row r="483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</row>
    <row r="484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</row>
    <row r="485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</row>
    <row r="486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</row>
    <row r="487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</row>
    <row r="488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</row>
    <row r="489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</row>
    <row r="490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</row>
    <row r="491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</row>
    <row r="492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</row>
    <row r="493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</row>
    <row r="494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</row>
    <row r="495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</row>
    <row r="49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</row>
    <row r="497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</row>
    <row r="498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</row>
    <row r="499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</row>
    <row r="500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</row>
    <row r="501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</row>
    <row r="502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</row>
    <row r="503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</row>
    <row r="504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</row>
    <row r="505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</row>
    <row r="50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</row>
    <row r="507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</row>
    <row r="508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</row>
    <row r="509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</row>
    <row r="510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</row>
    <row r="511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</row>
    <row r="512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</row>
    <row r="513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</row>
    <row r="514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</row>
    <row r="515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</row>
    <row r="51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</row>
    <row r="517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</row>
    <row r="518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</row>
    <row r="519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</row>
    <row r="520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</row>
    <row r="521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</row>
    <row r="522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</row>
    <row r="523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</row>
    <row r="524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</row>
    <row r="525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</row>
    <row r="5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</row>
    <row r="527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</row>
    <row r="528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</row>
    <row r="529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</row>
    <row r="530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</row>
    <row r="531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</row>
    <row r="532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</row>
    <row r="533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</row>
    <row r="534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</row>
    <row r="535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</row>
    <row r="53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</row>
    <row r="537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</row>
    <row r="538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</row>
    <row r="539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</row>
    <row r="540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</row>
    <row r="541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</row>
    <row r="542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</row>
    <row r="543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</row>
    <row r="544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</row>
    <row r="545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</row>
    <row r="54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</row>
    <row r="547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</row>
    <row r="548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</row>
    <row r="549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</row>
    <row r="550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</row>
    <row r="551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</row>
    <row r="552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</row>
    <row r="553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</row>
    <row r="554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</row>
    <row r="555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</row>
    <row r="55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</row>
    <row r="557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</row>
    <row r="558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</row>
    <row r="559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</row>
    <row r="560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</row>
    <row r="561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</row>
    <row r="562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</row>
    <row r="563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</row>
    <row r="564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</row>
    <row r="565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</row>
    <row r="56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</row>
    <row r="567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</row>
    <row r="568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</row>
    <row r="569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</row>
    <row r="570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</row>
    <row r="571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</row>
    <row r="572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</row>
    <row r="573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</row>
    <row r="574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</row>
    <row r="575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</row>
    <row r="57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</row>
    <row r="577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</row>
    <row r="578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</row>
    <row r="579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</row>
    <row r="580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</row>
    <row r="581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</row>
    <row r="582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</row>
    <row r="583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</row>
    <row r="584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</row>
    <row r="585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</row>
    <row r="58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</row>
    <row r="587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</row>
    <row r="588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</row>
    <row r="589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</row>
    <row r="590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</row>
    <row r="591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</row>
    <row r="592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</row>
    <row r="593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</row>
    <row r="594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</row>
    <row r="595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</row>
    <row r="59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</row>
    <row r="597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</row>
    <row r="598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</row>
    <row r="599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</row>
    <row r="600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</row>
    <row r="601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</row>
    <row r="602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</row>
    <row r="603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</row>
    <row r="604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</row>
    <row r="605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</row>
    <row r="60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</row>
    <row r="607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</row>
    <row r="608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</row>
    <row r="609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</row>
    <row r="610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</row>
    <row r="611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</row>
    <row r="612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</row>
    <row r="613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</row>
    <row r="614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</row>
    <row r="615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</row>
    <row r="61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</row>
    <row r="617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</row>
    <row r="618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</row>
    <row r="619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</row>
    <row r="620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</row>
    <row r="621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</row>
    <row r="622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</row>
    <row r="623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</row>
    <row r="624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</row>
    <row r="625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</row>
    <row r="6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</row>
    <row r="627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</row>
    <row r="628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</row>
    <row r="629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</row>
    <row r="630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</row>
    <row r="631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</row>
    <row r="632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</row>
    <row r="633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</row>
    <row r="634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</row>
    <row r="635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</row>
    <row r="63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</row>
    <row r="637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</row>
    <row r="638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</row>
    <row r="639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</row>
    <row r="640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</row>
    <row r="641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</row>
    <row r="642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</row>
    <row r="643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</row>
    <row r="644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</row>
    <row r="645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</row>
    <row r="64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</row>
    <row r="647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</row>
    <row r="648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</row>
    <row r="649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</row>
    <row r="650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</row>
    <row r="651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</row>
    <row r="652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</row>
    <row r="653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</row>
    <row r="654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</row>
    <row r="655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</row>
    <row r="65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</row>
    <row r="657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</row>
    <row r="658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</row>
    <row r="659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</row>
    <row r="660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</row>
    <row r="661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</row>
    <row r="662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</row>
    <row r="663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</row>
    <row r="664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</row>
    <row r="665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</row>
    <row r="66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</row>
    <row r="667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</row>
    <row r="668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</row>
    <row r="669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</row>
    <row r="670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</row>
    <row r="671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</row>
    <row r="672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</row>
    <row r="673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</row>
    <row r="674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</row>
    <row r="675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</row>
    <row r="67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</row>
    <row r="677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</row>
    <row r="678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</row>
    <row r="679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</row>
    <row r="680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</row>
    <row r="681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</row>
    <row r="682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</row>
    <row r="683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</row>
    <row r="684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</row>
    <row r="685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</row>
    <row r="68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</row>
    <row r="687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</row>
    <row r="688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</row>
    <row r="689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</row>
    <row r="690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</row>
    <row r="691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</row>
    <row r="692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</row>
    <row r="693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</row>
    <row r="694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</row>
    <row r="695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</row>
    <row r="69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</row>
    <row r="697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</row>
    <row r="698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</row>
    <row r="699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</row>
    <row r="700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</row>
    <row r="701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</row>
    <row r="702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</row>
    <row r="703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</row>
    <row r="704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</row>
    <row r="705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</row>
    <row r="70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</row>
    <row r="707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</row>
    <row r="708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</row>
    <row r="709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</row>
    <row r="710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</row>
    <row r="711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</row>
    <row r="712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</row>
    <row r="713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</row>
    <row r="714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</row>
    <row r="715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</row>
    <row r="71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</row>
    <row r="717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</row>
    <row r="718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</row>
    <row r="719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</row>
    <row r="720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</row>
    <row r="721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</row>
    <row r="722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</row>
    <row r="723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</row>
    <row r="724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</row>
    <row r="725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</row>
    <row r="7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</row>
    <row r="727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</row>
    <row r="728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</row>
    <row r="729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</row>
    <row r="730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</row>
    <row r="731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</row>
    <row r="732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</row>
    <row r="733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</row>
    <row r="734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</row>
    <row r="735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</row>
    <row r="73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</row>
    <row r="737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</row>
    <row r="738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</row>
    <row r="739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</row>
    <row r="740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</row>
    <row r="741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</row>
    <row r="742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</row>
    <row r="743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</row>
    <row r="744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</row>
    <row r="745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</row>
    <row r="74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</row>
    <row r="747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</row>
    <row r="748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</row>
    <row r="749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</row>
    <row r="750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</row>
    <row r="751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</row>
    <row r="752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</row>
    <row r="753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</row>
    <row r="754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</row>
    <row r="755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</row>
    <row r="75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</row>
    <row r="757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</row>
    <row r="758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</row>
    <row r="759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</row>
    <row r="760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</row>
    <row r="761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</row>
    <row r="762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</row>
    <row r="763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</row>
    <row r="764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</row>
    <row r="765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</row>
    <row r="76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</row>
    <row r="767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</row>
    <row r="768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</row>
    <row r="769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</row>
    <row r="770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</row>
    <row r="771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</row>
    <row r="772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</row>
    <row r="773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</row>
    <row r="774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</row>
    <row r="775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</row>
    <row r="77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</row>
    <row r="777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</row>
    <row r="778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</row>
    <row r="779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</row>
    <row r="780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</row>
    <row r="781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</row>
    <row r="782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</row>
    <row r="783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</row>
    <row r="784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</row>
    <row r="785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</row>
    <row r="78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</row>
    <row r="787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</row>
    <row r="788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</row>
    <row r="789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</row>
    <row r="790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</row>
    <row r="791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</row>
    <row r="792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</row>
    <row r="793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</row>
    <row r="794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</row>
    <row r="795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</row>
    <row r="79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</row>
    <row r="797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</row>
    <row r="798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</row>
    <row r="799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</row>
    <row r="800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</row>
    <row r="801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</row>
    <row r="802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</row>
    <row r="803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</row>
    <row r="804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</row>
    <row r="805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</row>
    <row r="80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</row>
    <row r="807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</row>
    <row r="808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</row>
    <row r="809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</row>
    <row r="810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</row>
    <row r="811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</row>
    <row r="812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</row>
    <row r="813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</row>
    <row r="814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</row>
    <row r="815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</row>
    <row r="81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</row>
    <row r="817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</row>
    <row r="818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</row>
    <row r="819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</row>
    <row r="820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</row>
    <row r="821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</row>
    <row r="822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</row>
    <row r="823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</row>
    <row r="824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</row>
    <row r="825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</row>
    <row r="8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</row>
    <row r="827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</row>
    <row r="828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</row>
    <row r="829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</row>
    <row r="830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</row>
    <row r="831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</row>
    <row r="832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</row>
    <row r="833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</row>
    <row r="834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</row>
    <row r="835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</row>
    <row r="83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</row>
    <row r="837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</row>
    <row r="838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</row>
    <row r="839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</row>
    <row r="840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</row>
    <row r="841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</row>
    <row r="842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</row>
    <row r="843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</row>
    <row r="844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</row>
    <row r="845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</row>
    <row r="84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</row>
    <row r="847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</row>
    <row r="848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</row>
    <row r="849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</row>
    <row r="850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</row>
    <row r="851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</row>
    <row r="852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</row>
    <row r="853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</row>
    <row r="854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</row>
    <row r="855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</row>
    <row r="85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</row>
    <row r="857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</row>
    <row r="858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</row>
    <row r="859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</row>
    <row r="860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</row>
    <row r="861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</row>
    <row r="862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</row>
    <row r="863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</row>
    <row r="864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</row>
    <row r="865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</row>
    <row r="86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</row>
    <row r="867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</row>
    <row r="868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</row>
    <row r="869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</row>
    <row r="870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</row>
    <row r="871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</row>
    <row r="872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</row>
    <row r="873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</row>
    <row r="874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</row>
    <row r="875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</row>
    <row r="87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</row>
    <row r="877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</row>
    <row r="878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</row>
    <row r="879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</row>
    <row r="880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</row>
    <row r="881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</row>
    <row r="882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</row>
    <row r="883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</row>
    <row r="884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</row>
    <row r="885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</row>
    <row r="88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</row>
    <row r="887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</row>
    <row r="888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</row>
    <row r="889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</row>
    <row r="890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</row>
    <row r="891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</row>
    <row r="892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</row>
    <row r="893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</row>
    <row r="894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</row>
    <row r="895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</row>
    <row r="89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</row>
    <row r="897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</row>
    <row r="898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</row>
    <row r="899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</row>
    <row r="900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</row>
    <row r="901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</row>
    <row r="902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</row>
    <row r="903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</row>
    <row r="904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</row>
    <row r="905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</row>
    <row r="90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</row>
    <row r="907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</row>
    <row r="908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</row>
    <row r="909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</row>
    <row r="910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</row>
    <row r="911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</row>
    <row r="912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</row>
    <row r="913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</row>
    <row r="914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</row>
    <row r="915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</row>
    <row r="91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</row>
    <row r="917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</row>
    <row r="918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</row>
    <row r="919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</row>
    <row r="920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</row>
    <row r="921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</row>
    <row r="922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</row>
    <row r="923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</row>
    <row r="924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</row>
    <row r="925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</row>
    <row r="9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</row>
    <row r="927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</row>
    <row r="928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</row>
    <row r="929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</row>
    <row r="930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</row>
    <row r="931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</row>
    <row r="932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</row>
    <row r="933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</row>
    <row r="934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</row>
    <row r="935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</row>
    <row r="93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</row>
    <row r="937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</row>
    <row r="938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</row>
    <row r="939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</row>
    <row r="940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</row>
    <row r="941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</row>
    <row r="942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</row>
    <row r="943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</row>
    <row r="944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</row>
    <row r="945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</row>
    <row r="94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</row>
    <row r="947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</row>
    <row r="948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</row>
    <row r="949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</row>
    <row r="950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</row>
    <row r="951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</row>
    <row r="952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</row>
    <row r="953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</row>
    <row r="954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</row>
    <row r="955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</row>
    <row r="95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</row>
    <row r="957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</row>
    <row r="958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</row>
    <row r="959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</row>
    <row r="960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</row>
    <row r="961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</row>
    <row r="962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</row>
    <row r="963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</row>
    <row r="964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</row>
    <row r="965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</row>
    <row r="96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</row>
    <row r="967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</row>
    <row r="968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</row>
    <row r="969" ht="15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</row>
    <row r="970" ht="15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</row>
    <row r="971" ht="15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</row>
    <row r="972" ht="15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</row>
    <row r="973" ht="15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</row>
    <row r="974" ht="15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</row>
    <row r="975" ht="15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</row>
    <row r="976" ht="15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</row>
    <row r="977" ht="15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</row>
    <row r="978" ht="15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</row>
    <row r="979" ht="15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</row>
    <row r="980" ht="15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</row>
    <row r="981" ht="15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</row>
    <row r="982" ht="15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</row>
    <row r="983" ht="15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</row>
    <row r="984" ht="15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</row>
    <row r="985" ht="15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</row>
    <row r="986" ht="15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</row>
    <row r="987" ht="15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</row>
    <row r="988" ht="15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</row>
    <row r="989" ht="15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</row>
    <row r="990" ht="15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</row>
    <row r="991" ht="15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</row>
    <row r="992" ht="15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</row>
    <row r="993" ht="15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</row>
    <row r="994" ht="15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</row>
    <row r="995" ht="15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</row>
    <row r="996" ht="15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</row>
    <row r="997" ht="15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</row>
    <row r="998" ht="15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</row>
    <row r="999" ht="15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</row>
    <row r="1000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</row>
  </sheetData>
  <mergeCells count="12">
    <mergeCell ref="B22:D22"/>
    <mergeCell ref="B23:D23"/>
    <mergeCell ref="B24:D24"/>
    <mergeCell ref="A26:B26"/>
    <mergeCell ref="C26:D26"/>
    <mergeCell ref="A1:D1"/>
    <mergeCell ref="A2:D2"/>
    <mergeCell ref="A3:D3"/>
    <mergeCell ref="C18:D18"/>
    <mergeCell ref="B19:D19"/>
    <mergeCell ref="C20:D20"/>
    <mergeCell ref="B21:D21"/>
  </mergeCells>
  <dataValidations>
    <dataValidation type="list" allowBlank="1" sqref="C13">
      <formula1>$H$13:$K$13</formula1>
    </dataValidation>
    <dataValidation type="list" allowBlank="1" sqref="C14">
      <formula1>$H$14:$K$14</formula1>
    </dataValidation>
    <dataValidation type="list" allowBlank="1" sqref="C7">
      <formula1>$H$7:$K$7</formula1>
    </dataValidation>
    <dataValidation type="list" allowBlank="1" sqref="C11">
      <formula1>$H$11:$K$11</formula1>
    </dataValidation>
    <dataValidation type="list" allowBlank="1" sqref="C10">
      <formula1>$H$10:$K$10</formula1>
    </dataValidation>
    <dataValidation type="list" allowBlank="1" sqref="C8">
      <formula1>$H$8:$K$8</formula1>
    </dataValidation>
    <dataValidation type="list" allowBlank="1" sqref="C15">
      <formula1>$H$15:$K$15</formula1>
    </dataValidation>
    <dataValidation type="list" allowBlank="1" sqref="C6">
      <formula1>$H$6:$K$6</formula1>
    </dataValidation>
    <dataValidation type="list" allowBlank="1" sqref="C9">
      <formula1>$H$9:$K$9</formula1>
    </dataValidation>
    <dataValidation type="list" allowBlank="1" sqref="C12">
      <formula1>$H$12:$K$12</formula1>
    </dataValidation>
  </dataValidations>
  <printOptions horizontalCentered="1"/>
  <pageMargins bottom="0.5" footer="0.0" header="0.0" left="0.4" right="0.4" top="0.5"/>
  <pageSetup fitToHeight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91B1F"/>
    <pageSetUpPr fitToPage="1"/>
  </sheetPr>
  <sheetViews>
    <sheetView showGridLines="0" workbookViewId="0"/>
  </sheetViews>
  <sheetFormatPr customHeight="1" defaultColWidth="14.43" defaultRowHeight="15.0"/>
  <cols>
    <col customWidth="1" min="1" max="1" width="18.0"/>
    <col customWidth="1" min="2" max="2" width="103.57"/>
    <col customWidth="1" min="3" max="6" width="8.71"/>
  </cols>
  <sheetData>
    <row r="1" ht="54.75" customHeight="1">
      <c r="A1" s="126" t="s">
        <v>344</v>
      </c>
      <c r="B1" s="6"/>
      <c r="C1" s="3"/>
      <c r="D1" s="3"/>
      <c r="E1" s="3"/>
      <c r="F1" s="3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22.5" customHeight="1">
      <c r="A2" s="146" t="s">
        <v>345</v>
      </c>
      <c r="C2" s="3"/>
      <c r="D2" s="3"/>
      <c r="E2" s="3"/>
      <c r="F2" s="3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52.5" customHeight="1">
      <c r="A3" s="147" t="s">
        <v>288</v>
      </c>
      <c r="B3" s="148" t="s">
        <v>346</v>
      </c>
      <c r="C3" s="3"/>
      <c r="D3" s="3"/>
      <c r="E3" s="3"/>
      <c r="F3" s="3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51.0" customHeight="1">
      <c r="A4" s="149" t="s">
        <v>294</v>
      </c>
      <c r="B4" s="150" t="s">
        <v>347</v>
      </c>
      <c r="C4" s="3"/>
      <c r="D4" s="3"/>
      <c r="E4" s="3"/>
      <c r="F4" s="3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52.5" customHeight="1">
      <c r="A5" s="151" t="s">
        <v>300</v>
      </c>
      <c r="B5" s="45" t="s">
        <v>348</v>
      </c>
      <c r="C5" s="3"/>
      <c r="D5" s="3"/>
      <c r="E5" s="3"/>
      <c r="F5" s="3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51.75" customHeight="1">
      <c r="A6" s="152" t="s">
        <v>306</v>
      </c>
      <c r="B6" s="153" t="s">
        <v>349</v>
      </c>
      <c r="C6" s="3"/>
      <c r="D6" s="3"/>
      <c r="E6" s="3"/>
      <c r="F6" s="3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4.25" customHeight="1">
      <c r="A7" s="3"/>
      <c r="B7" s="3"/>
      <c r="C7" s="3"/>
      <c r="D7" s="3"/>
      <c r="E7" s="3"/>
      <c r="F7" s="3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4.25" customHeight="1">
      <c r="A8" s="3"/>
      <c r="B8" s="3"/>
      <c r="C8" s="3"/>
      <c r="D8" s="3"/>
      <c r="E8" s="3"/>
      <c r="F8" s="3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4.25" customHeight="1">
      <c r="A9" s="154"/>
      <c r="B9" s="154"/>
      <c r="C9" s="3"/>
      <c r="D9" s="3"/>
      <c r="E9" s="3"/>
      <c r="F9" s="3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30.0" customHeight="1">
      <c r="A10" s="155" t="s">
        <v>350</v>
      </c>
      <c r="B10" s="156" t="s">
        <v>351</v>
      </c>
      <c r="C10" s="3"/>
      <c r="D10" s="3"/>
      <c r="E10" s="3"/>
      <c r="F10" s="3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4.25" customHeight="1">
      <c r="A11" s="154"/>
      <c r="B11" s="154"/>
      <c r="C11" s="3"/>
      <c r="D11" s="3"/>
      <c r="E11" s="3"/>
      <c r="F11" s="3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3.5" customHeight="1">
      <c r="A12" s="3"/>
      <c r="B12" s="3"/>
      <c r="C12" s="3"/>
      <c r="D12" s="3"/>
      <c r="E12" s="3"/>
      <c r="F12" s="3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25.5" customHeight="1">
      <c r="A13" s="14" t="s">
        <v>24</v>
      </c>
      <c r="B13" s="15" t="s">
        <v>25</v>
      </c>
      <c r="C13" s="3"/>
      <c r="D13" s="3"/>
      <c r="E13" s="3"/>
      <c r="F13" s="3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4.25" customHeight="1">
      <c r="A14" s="3"/>
      <c r="B14" s="3"/>
      <c r="C14" s="3"/>
      <c r="D14" s="3"/>
      <c r="E14" s="3"/>
      <c r="F14" s="3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4.25" customHeight="1">
      <c r="A15" s="3"/>
      <c r="B15" s="3"/>
      <c r="C15" s="3"/>
      <c r="D15" s="3"/>
      <c r="E15" s="3"/>
      <c r="F15" s="3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4.25" customHeight="1">
      <c r="A16" s="3"/>
      <c r="B16" s="3"/>
      <c r="C16" s="3"/>
      <c r="D16" s="3"/>
      <c r="E16" s="3"/>
      <c r="F16" s="3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4.25" customHeight="1">
      <c r="A17" s="3"/>
      <c r="B17" s="3"/>
      <c r="C17" s="3"/>
      <c r="D17" s="3"/>
      <c r="E17" s="3"/>
      <c r="F17" s="3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4.25" customHeight="1">
      <c r="A18" s="3"/>
      <c r="B18" s="3"/>
      <c r="C18" s="3"/>
      <c r="D18" s="3"/>
      <c r="E18" s="3"/>
      <c r="F18" s="3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4.25" customHeight="1">
      <c r="A19" s="3"/>
      <c r="B19" s="3"/>
      <c r="C19" s="3"/>
      <c r="D19" s="3"/>
      <c r="E19" s="3"/>
      <c r="F19" s="3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4.25" customHeight="1">
      <c r="A20" s="3"/>
      <c r="B20" s="3"/>
      <c r="C20" s="3"/>
      <c r="D20" s="3"/>
      <c r="E20" s="3"/>
      <c r="F20" s="3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4.25" customHeight="1">
      <c r="A21" s="3"/>
      <c r="B21" s="3"/>
      <c r="C21" s="3"/>
      <c r="D21" s="3"/>
      <c r="E21" s="3"/>
      <c r="F21" s="3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4.25" customHeight="1">
      <c r="A22" s="3"/>
      <c r="B22" s="3"/>
      <c r="C22" s="3"/>
      <c r="D22" s="3"/>
      <c r="E22" s="3"/>
      <c r="F22" s="3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4.25" customHeight="1">
      <c r="A23" s="3"/>
      <c r="B23" s="3"/>
      <c r="C23" s="3"/>
      <c r="D23" s="3"/>
      <c r="E23" s="3"/>
      <c r="F23" s="3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4.25" customHeight="1">
      <c r="A24" s="3"/>
      <c r="B24" s="3"/>
      <c r="C24" s="3"/>
      <c r="D24" s="3"/>
      <c r="E24" s="3"/>
      <c r="F24" s="3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4.25" customHeight="1">
      <c r="A25" s="3"/>
      <c r="B25" s="3"/>
      <c r="C25" s="3"/>
      <c r="D25" s="3"/>
      <c r="E25" s="3"/>
      <c r="F25" s="3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4.25" customHeight="1">
      <c r="A26" s="3"/>
      <c r="B26" s="3"/>
      <c r="C26" s="3"/>
      <c r="D26" s="3"/>
      <c r="E26" s="3"/>
      <c r="F26" s="3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4.25" customHeight="1">
      <c r="A27" s="3"/>
      <c r="B27" s="3"/>
      <c r="C27" s="3"/>
      <c r="D27" s="3"/>
      <c r="E27" s="3"/>
      <c r="F27" s="3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4.25" customHeight="1">
      <c r="A28" s="3"/>
      <c r="B28" s="3"/>
      <c r="C28" s="3"/>
      <c r="D28" s="3"/>
      <c r="E28" s="3"/>
      <c r="F28" s="3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4.25" customHeight="1">
      <c r="A29" s="3"/>
      <c r="B29" s="3"/>
      <c r="C29" s="3"/>
      <c r="D29" s="3"/>
      <c r="E29" s="3"/>
      <c r="F29" s="3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4.25" customHeight="1">
      <c r="A30" s="3"/>
      <c r="B30" s="3"/>
      <c r="C30" s="3"/>
      <c r="D30" s="3"/>
      <c r="E30" s="3"/>
      <c r="F30" s="3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4.25" customHeight="1">
      <c r="A31" s="3"/>
      <c r="B31" s="3"/>
      <c r="C31" s="3"/>
      <c r="D31" s="3"/>
      <c r="E31" s="3"/>
      <c r="F31" s="3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4.25" customHeight="1">
      <c r="A32" s="3"/>
      <c r="B32" s="3"/>
      <c r="C32" s="3"/>
      <c r="D32" s="3"/>
      <c r="E32" s="3"/>
      <c r="F32" s="3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4.25" customHeight="1">
      <c r="A33" s="3"/>
      <c r="B33" s="3"/>
      <c r="C33" s="3"/>
      <c r="D33" s="3"/>
      <c r="E33" s="3"/>
      <c r="F33" s="3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4.25" customHeight="1">
      <c r="A34" s="3"/>
      <c r="B34" s="3"/>
      <c r="C34" s="3"/>
      <c r="D34" s="3"/>
      <c r="E34" s="3"/>
      <c r="F34" s="3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4.25" customHeight="1">
      <c r="A35" s="3"/>
      <c r="B35" s="3"/>
      <c r="C35" s="3"/>
      <c r="D35" s="3"/>
      <c r="E35" s="3"/>
      <c r="F35" s="3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4.25" customHeight="1">
      <c r="A36" s="3"/>
      <c r="B36" s="3"/>
      <c r="C36" s="3"/>
      <c r="D36" s="3"/>
      <c r="E36" s="3"/>
      <c r="F36" s="3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4.25" customHeight="1">
      <c r="A37" s="3"/>
      <c r="B37" s="3"/>
      <c r="C37" s="3"/>
      <c r="D37" s="3"/>
      <c r="E37" s="3"/>
      <c r="F37" s="3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4.25" customHeight="1">
      <c r="A38" s="3"/>
      <c r="B38" s="3"/>
      <c r="C38" s="3"/>
      <c r="D38" s="3"/>
      <c r="E38" s="3"/>
      <c r="F38" s="3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4.25" customHeight="1">
      <c r="A39" s="3"/>
      <c r="B39" s="3"/>
      <c r="C39" s="3"/>
      <c r="D39" s="3"/>
      <c r="E39" s="3"/>
      <c r="F39" s="3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4.25" customHeight="1">
      <c r="A40" s="3"/>
      <c r="B40" s="3"/>
      <c r="C40" s="3"/>
      <c r="D40" s="3"/>
      <c r="E40" s="3"/>
      <c r="F40" s="3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4.25" customHeight="1">
      <c r="A41" s="3"/>
      <c r="B41" s="3"/>
      <c r="C41" s="3"/>
      <c r="D41" s="3"/>
      <c r="E41" s="3"/>
      <c r="F41" s="3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4.25" customHeight="1">
      <c r="A42" s="3"/>
      <c r="B42" s="3"/>
      <c r="C42" s="3"/>
      <c r="D42" s="3"/>
      <c r="E42" s="3"/>
      <c r="F42" s="3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4.25" customHeight="1">
      <c r="A43" s="3"/>
      <c r="B43" s="3"/>
      <c r="C43" s="3"/>
      <c r="D43" s="3"/>
      <c r="E43" s="3"/>
      <c r="F43" s="3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4.25" customHeight="1">
      <c r="A44" s="3"/>
      <c r="B44" s="3"/>
      <c r="C44" s="3"/>
      <c r="D44" s="3"/>
      <c r="E44" s="3"/>
      <c r="F44" s="3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4.25" customHeight="1">
      <c r="A45" s="3"/>
      <c r="B45" s="3"/>
      <c r="C45" s="3"/>
      <c r="D45" s="3"/>
      <c r="E45" s="3"/>
      <c r="F45" s="3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4.25" customHeight="1">
      <c r="A46" s="3"/>
      <c r="B46" s="3"/>
      <c r="C46" s="3"/>
      <c r="D46" s="3"/>
      <c r="E46" s="3"/>
      <c r="F46" s="3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4.25" customHeight="1">
      <c r="A47" s="3"/>
      <c r="B47" s="3"/>
      <c r="C47" s="3"/>
      <c r="D47" s="3"/>
      <c r="E47" s="3"/>
      <c r="F47" s="3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4.25" customHeight="1">
      <c r="A48" s="3"/>
      <c r="B48" s="3"/>
      <c r="C48" s="3"/>
      <c r="D48" s="3"/>
      <c r="E48" s="3"/>
      <c r="F48" s="3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4.25" customHeight="1">
      <c r="A49" s="3"/>
      <c r="B49" s="3"/>
      <c r="C49" s="3"/>
      <c r="D49" s="3"/>
      <c r="E49" s="3"/>
      <c r="F49" s="3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4.25" customHeight="1">
      <c r="A50" s="3"/>
      <c r="B50" s="3"/>
      <c r="C50" s="3"/>
      <c r="D50" s="3"/>
      <c r="E50" s="3"/>
      <c r="F50" s="3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4.25" customHeight="1">
      <c r="A51" s="3"/>
      <c r="B51" s="3"/>
      <c r="C51" s="3"/>
      <c r="D51" s="3"/>
      <c r="E51" s="3"/>
      <c r="F51" s="3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4.25" customHeight="1">
      <c r="A52" s="3"/>
      <c r="B52" s="3"/>
      <c r="C52" s="3"/>
      <c r="D52" s="3"/>
      <c r="E52" s="3"/>
      <c r="F52" s="3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4.25" customHeight="1">
      <c r="A53" s="3"/>
      <c r="B53" s="3"/>
      <c r="C53" s="3"/>
      <c r="D53" s="3"/>
      <c r="E53" s="3"/>
      <c r="F53" s="3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4.25" customHeight="1">
      <c r="A54" s="3"/>
      <c r="B54" s="3"/>
      <c r="C54" s="3"/>
      <c r="D54" s="3"/>
      <c r="E54" s="3"/>
      <c r="F54" s="3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4.25" customHeight="1">
      <c r="A55" s="3"/>
      <c r="B55" s="3"/>
      <c r="C55" s="3"/>
      <c r="D55" s="3"/>
      <c r="E55" s="3"/>
      <c r="F55" s="3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4.25" customHeight="1">
      <c r="A56" s="3"/>
      <c r="B56" s="3"/>
      <c r="C56" s="3"/>
      <c r="D56" s="3"/>
      <c r="E56" s="3"/>
      <c r="F56" s="3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4.25" customHeight="1">
      <c r="A57" s="3"/>
      <c r="B57" s="3"/>
      <c r="C57" s="3"/>
      <c r="D57" s="3"/>
      <c r="E57" s="3"/>
      <c r="F57" s="3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4.25" customHeight="1">
      <c r="A58" s="3"/>
      <c r="B58" s="3"/>
      <c r="C58" s="3"/>
      <c r="D58" s="3"/>
      <c r="E58" s="3"/>
      <c r="F58" s="3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4.25" customHeight="1">
      <c r="A59" s="3"/>
      <c r="B59" s="3"/>
      <c r="C59" s="3"/>
      <c r="D59" s="3"/>
      <c r="E59" s="3"/>
      <c r="F59" s="3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4.25" customHeight="1">
      <c r="A60" s="3"/>
      <c r="B60" s="3"/>
      <c r="C60" s="3"/>
      <c r="D60" s="3"/>
      <c r="E60" s="3"/>
      <c r="F60" s="3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4.25" customHeight="1">
      <c r="A61" s="3"/>
      <c r="B61" s="3"/>
      <c r="C61" s="3"/>
      <c r="D61" s="3"/>
      <c r="E61" s="3"/>
      <c r="F61" s="3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4.25" customHeight="1">
      <c r="A62" s="3"/>
      <c r="B62" s="3"/>
      <c r="C62" s="3"/>
      <c r="D62" s="3"/>
      <c r="E62" s="3"/>
      <c r="F62" s="3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4.25" customHeight="1">
      <c r="A63" s="3"/>
      <c r="B63" s="3"/>
      <c r="C63" s="3"/>
      <c r="D63" s="3"/>
      <c r="E63" s="3"/>
      <c r="F63" s="3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4.25" customHeight="1">
      <c r="A64" s="3"/>
      <c r="B64" s="3"/>
      <c r="C64" s="3"/>
      <c r="D64" s="3"/>
      <c r="E64" s="3"/>
      <c r="F64" s="3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4.25" customHeight="1">
      <c r="A65" s="3"/>
      <c r="B65" s="3"/>
      <c r="C65" s="3"/>
      <c r="D65" s="3"/>
      <c r="E65" s="3"/>
      <c r="F65" s="3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4.25" customHeight="1">
      <c r="A66" s="3"/>
      <c r="B66" s="3"/>
      <c r="C66" s="3"/>
      <c r="D66" s="3"/>
      <c r="E66" s="3"/>
      <c r="F66" s="3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4.25" customHeight="1">
      <c r="A67" s="3"/>
      <c r="B67" s="3"/>
      <c r="C67" s="3"/>
      <c r="D67" s="3"/>
      <c r="E67" s="3"/>
      <c r="F67" s="3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4.25" customHeight="1">
      <c r="A68" s="3"/>
      <c r="B68" s="3"/>
      <c r="C68" s="3"/>
      <c r="D68" s="3"/>
      <c r="E68" s="3"/>
      <c r="F68" s="3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4.25" customHeight="1">
      <c r="A69" s="3"/>
      <c r="B69" s="3"/>
      <c r="C69" s="3"/>
      <c r="D69" s="3"/>
      <c r="E69" s="3"/>
      <c r="F69" s="3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4.25" customHeight="1">
      <c r="A70" s="3"/>
      <c r="B70" s="3"/>
      <c r="C70" s="3"/>
      <c r="D70" s="3"/>
      <c r="E70" s="3"/>
      <c r="F70" s="3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4.25" customHeight="1">
      <c r="A71" s="3"/>
      <c r="B71" s="3"/>
      <c r="C71" s="3"/>
      <c r="D71" s="3"/>
      <c r="E71" s="3"/>
      <c r="F71" s="3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4.25" customHeight="1">
      <c r="A72" s="3"/>
      <c r="B72" s="3"/>
      <c r="C72" s="3"/>
      <c r="D72" s="3"/>
      <c r="E72" s="3"/>
      <c r="F72" s="3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4.25" customHeight="1">
      <c r="A73" s="3"/>
      <c r="B73" s="3"/>
      <c r="C73" s="3"/>
      <c r="D73" s="3"/>
      <c r="E73" s="3"/>
      <c r="F73" s="3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4.25" customHeight="1">
      <c r="A74" s="3"/>
      <c r="B74" s="3"/>
      <c r="C74" s="3"/>
      <c r="D74" s="3"/>
      <c r="E74" s="3"/>
      <c r="F74" s="3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4.25" customHeight="1">
      <c r="A75" s="3"/>
      <c r="B75" s="3"/>
      <c r="C75" s="3"/>
      <c r="D75" s="3"/>
      <c r="E75" s="3"/>
      <c r="F75" s="3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4.25" customHeight="1">
      <c r="A76" s="3"/>
      <c r="B76" s="3"/>
      <c r="C76" s="3"/>
      <c r="D76" s="3"/>
      <c r="E76" s="3"/>
      <c r="F76" s="3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4.25" customHeight="1">
      <c r="A77" s="3"/>
      <c r="B77" s="3"/>
      <c r="C77" s="3"/>
      <c r="D77" s="3"/>
      <c r="E77" s="3"/>
      <c r="F77" s="3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4.25" customHeight="1">
      <c r="A78" s="3"/>
      <c r="B78" s="3"/>
      <c r="C78" s="3"/>
      <c r="D78" s="3"/>
      <c r="E78" s="3"/>
      <c r="F78" s="3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4.25" customHeight="1">
      <c r="A79" s="3"/>
      <c r="B79" s="3"/>
      <c r="C79" s="3"/>
      <c r="D79" s="3"/>
      <c r="E79" s="3"/>
      <c r="F79" s="3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4.25" customHeight="1">
      <c r="A80" s="3"/>
      <c r="B80" s="3"/>
      <c r="C80" s="3"/>
      <c r="D80" s="3"/>
      <c r="E80" s="3"/>
      <c r="F80" s="3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4.25" customHeight="1">
      <c r="A81" s="3"/>
      <c r="B81" s="3"/>
      <c r="C81" s="3"/>
      <c r="D81" s="3"/>
      <c r="E81" s="3"/>
      <c r="F81" s="3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4.25" customHeight="1">
      <c r="A82" s="3"/>
      <c r="B82" s="3"/>
      <c r="C82" s="3"/>
      <c r="D82" s="3"/>
      <c r="E82" s="3"/>
      <c r="F82" s="3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4.25" customHeight="1">
      <c r="A83" s="3"/>
      <c r="B83" s="3"/>
      <c r="C83" s="3"/>
      <c r="D83" s="3"/>
      <c r="E83" s="3"/>
      <c r="F83" s="3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4.25" customHeight="1">
      <c r="A84" s="3"/>
      <c r="B84" s="3"/>
      <c r="C84" s="3"/>
      <c r="D84" s="3"/>
      <c r="E84" s="3"/>
      <c r="F84" s="3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4.25" customHeight="1">
      <c r="A85" s="3"/>
      <c r="B85" s="3"/>
      <c r="C85" s="3"/>
      <c r="D85" s="3"/>
      <c r="E85" s="3"/>
      <c r="F85" s="3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4.25" customHeight="1">
      <c r="A86" s="3"/>
      <c r="B86" s="3"/>
      <c r="C86" s="3"/>
      <c r="D86" s="3"/>
      <c r="E86" s="3"/>
      <c r="F86" s="3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4.25" customHeight="1">
      <c r="A87" s="3"/>
      <c r="B87" s="3"/>
      <c r="C87" s="3"/>
      <c r="D87" s="3"/>
      <c r="E87" s="3"/>
      <c r="F87" s="3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4.25" customHeight="1">
      <c r="A88" s="3"/>
      <c r="B88" s="3"/>
      <c r="C88" s="3"/>
      <c r="D88" s="3"/>
      <c r="E88" s="3"/>
      <c r="F88" s="3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4.25" customHeight="1">
      <c r="A89" s="3"/>
      <c r="B89" s="3"/>
      <c r="C89" s="3"/>
      <c r="D89" s="3"/>
      <c r="E89" s="3"/>
      <c r="F89" s="3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4.25" customHeight="1">
      <c r="A90" s="3"/>
      <c r="B90" s="3"/>
      <c r="C90" s="3"/>
      <c r="D90" s="3"/>
      <c r="E90" s="3"/>
      <c r="F90" s="3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4.25" customHeight="1">
      <c r="A91" s="3"/>
      <c r="B91" s="3"/>
      <c r="C91" s="3"/>
      <c r="D91" s="3"/>
      <c r="E91" s="3"/>
      <c r="F91" s="3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4.25" customHeight="1">
      <c r="A92" s="3"/>
      <c r="B92" s="3"/>
      <c r="C92" s="3"/>
      <c r="D92" s="3"/>
      <c r="E92" s="3"/>
      <c r="F92" s="3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4.25" customHeight="1">
      <c r="A93" s="3"/>
      <c r="B93" s="3"/>
      <c r="C93" s="3"/>
      <c r="D93" s="3"/>
      <c r="E93" s="3"/>
      <c r="F93" s="3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4.25" customHeight="1">
      <c r="A94" s="3"/>
      <c r="B94" s="3"/>
      <c r="C94" s="3"/>
      <c r="D94" s="3"/>
      <c r="E94" s="3"/>
      <c r="F94" s="3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4.25" customHeight="1">
      <c r="A95" s="3"/>
      <c r="B95" s="3"/>
      <c r="C95" s="3"/>
      <c r="D95" s="3"/>
      <c r="E95" s="3"/>
      <c r="F95" s="3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4.25" customHeight="1">
      <c r="A96" s="3"/>
      <c r="B96" s="3"/>
      <c r="C96" s="3"/>
      <c r="D96" s="3"/>
      <c r="E96" s="3"/>
      <c r="F96" s="3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4.25" customHeight="1">
      <c r="A97" s="3"/>
      <c r="B97" s="3"/>
      <c r="C97" s="3"/>
      <c r="D97" s="3"/>
      <c r="E97" s="3"/>
      <c r="F97" s="3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4.25" customHeight="1">
      <c r="A98" s="3"/>
      <c r="B98" s="3"/>
      <c r="C98" s="3"/>
      <c r="D98" s="3"/>
      <c r="E98" s="3"/>
      <c r="F98" s="3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4.25" customHeight="1">
      <c r="A99" s="3"/>
      <c r="B99" s="3"/>
      <c r="C99" s="3"/>
      <c r="D99" s="3"/>
      <c r="E99" s="3"/>
      <c r="F99" s="3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4.25" customHeight="1">
      <c r="A100" s="3"/>
      <c r="B100" s="3"/>
      <c r="C100" s="3"/>
      <c r="D100" s="3"/>
      <c r="E100" s="3"/>
      <c r="F100" s="3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4.25" customHeight="1">
      <c r="A101" s="3"/>
      <c r="B101" s="3"/>
      <c r="C101" s="3"/>
      <c r="D101" s="3"/>
      <c r="E101" s="3"/>
      <c r="F101" s="3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4.25" customHeight="1">
      <c r="A102" s="3"/>
      <c r="B102" s="3"/>
      <c r="C102" s="3"/>
      <c r="D102" s="3"/>
      <c r="E102" s="3"/>
      <c r="F102" s="3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4.25" customHeight="1">
      <c r="A103" s="3"/>
      <c r="B103" s="3"/>
      <c r="C103" s="3"/>
      <c r="D103" s="3"/>
      <c r="E103" s="3"/>
      <c r="F103" s="3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4.25" customHeight="1">
      <c r="A104" s="3"/>
      <c r="B104" s="3"/>
      <c r="C104" s="3"/>
      <c r="D104" s="3"/>
      <c r="E104" s="3"/>
      <c r="F104" s="3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4.25" customHeight="1">
      <c r="A105" s="3"/>
      <c r="B105" s="3"/>
      <c r="C105" s="3"/>
      <c r="D105" s="3"/>
      <c r="E105" s="3"/>
      <c r="F105" s="3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4.25" customHeight="1">
      <c r="A106" s="3"/>
      <c r="B106" s="3"/>
      <c r="C106" s="3"/>
      <c r="D106" s="3"/>
      <c r="E106" s="3"/>
      <c r="F106" s="3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4.25" customHeight="1">
      <c r="A107" s="3"/>
      <c r="B107" s="3"/>
      <c r="C107" s="3"/>
      <c r="D107" s="3"/>
      <c r="E107" s="3"/>
      <c r="F107" s="3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4.25" customHeight="1">
      <c r="A108" s="3"/>
      <c r="B108" s="3"/>
      <c r="C108" s="3"/>
      <c r="D108" s="3"/>
      <c r="E108" s="3"/>
      <c r="F108" s="3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4.25" customHeight="1">
      <c r="A109" s="3"/>
      <c r="B109" s="3"/>
      <c r="C109" s="3"/>
      <c r="D109" s="3"/>
      <c r="E109" s="3"/>
      <c r="F109" s="3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4.25" customHeight="1">
      <c r="A110" s="3"/>
      <c r="B110" s="3"/>
      <c r="C110" s="3"/>
      <c r="D110" s="3"/>
      <c r="E110" s="3"/>
      <c r="F110" s="3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4.25" customHeight="1">
      <c r="A111" s="3"/>
      <c r="B111" s="3"/>
      <c r="C111" s="3"/>
      <c r="D111" s="3"/>
      <c r="E111" s="3"/>
      <c r="F111" s="3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4.25" customHeight="1">
      <c r="A112" s="3"/>
      <c r="B112" s="3"/>
      <c r="C112" s="3"/>
      <c r="D112" s="3"/>
      <c r="E112" s="3"/>
      <c r="F112" s="3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4.25" customHeight="1">
      <c r="A113" s="3"/>
      <c r="B113" s="3"/>
      <c r="C113" s="3"/>
      <c r="D113" s="3"/>
      <c r="E113" s="3"/>
      <c r="F113" s="3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4.25" customHeight="1">
      <c r="A114" s="3"/>
      <c r="B114" s="3"/>
      <c r="C114" s="3"/>
      <c r="D114" s="3"/>
      <c r="E114" s="3"/>
      <c r="F114" s="3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4.25" customHeight="1">
      <c r="A115" s="3"/>
      <c r="B115" s="3"/>
      <c r="C115" s="3"/>
      <c r="D115" s="3"/>
      <c r="E115" s="3"/>
      <c r="F115" s="3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4.25" customHeight="1">
      <c r="A116" s="3"/>
      <c r="B116" s="3"/>
      <c r="C116" s="3"/>
      <c r="D116" s="3"/>
      <c r="E116" s="3"/>
      <c r="F116" s="3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4.25" customHeight="1">
      <c r="A117" s="3"/>
      <c r="B117" s="3"/>
      <c r="C117" s="3"/>
      <c r="D117" s="3"/>
      <c r="E117" s="3"/>
      <c r="F117" s="3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4.25" customHeight="1">
      <c r="A118" s="3"/>
      <c r="B118" s="3"/>
      <c r="C118" s="3"/>
      <c r="D118" s="3"/>
      <c r="E118" s="3"/>
      <c r="F118" s="3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4.25" customHeight="1">
      <c r="A119" s="3"/>
      <c r="B119" s="3"/>
      <c r="C119" s="3"/>
      <c r="D119" s="3"/>
      <c r="E119" s="3"/>
      <c r="F119" s="3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4.25" customHeight="1">
      <c r="A120" s="3"/>
      <c r="B120" s="3"/>
      <c r="C120" s="3"/>
      <c r="D120" s="3"/>
      <c r="E120" s="3"/>
      <c r="F120" s="3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4.25" customHeight="1">
      <c r="A121" s="3"/>
      <c r="B121" s="3"/>
      <c r="C121" s="3"/>
      <c r="D121" s="3"/>
      <c r="E121" s="3"/>
      <c r="F121" s="3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4.25" customHeight="1">
      <c r="A122" s="3"/>
      <c r="B122" s="3"/>
      <c r="C122" s="3"/>
      <c r="D122" s="3"/>
      <c r="E122" s="3"/>
      <c r="F122" s="3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4.25" customHeight="1">
      <c r="A123" s="3"/>
      <c r="B123" s="3"/>
      <c r="C123" s="3"/>
      <c r="D123" s="3"/>
      <c r="E123" s="3"/>
      <c r="F123" s="3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4.25" customHeight="1">
      <c r="A124" s="3"/>
      <c r="B124" s="3"/>
      <c r="C124" s="3"/>
      <c r="D124" s="3"/>
      <c r="E124" s="3"/>
      <c r="F124" s="3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4.25" customHeight="1">
      <c r="A125" s="3"/>
      <c r="B125" s="3"/>
      <c r="C125" s="3"/>
      <c r="D125" s="3"/>
      <c r="E125" s="3"/>
      <c r="F125" s="3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4.25" customHeight="1">
      <c r="A126" s="3"/>
      <c r="B126" s="3"/>
      <c r="C126" s="3"/>
      <c r="D126" s="3"/>
      <c r="E126" s="3"/>
      <c r="F126" s="3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4.25" customHeight="1">
      <c r="A127" s="3"/>
      <c r="B127" s="3"/>
      <c r="C127" s="3"/>
      <c r="D127" s="3"/>
      <c r="E127" s="3"/>
      <c r="F127" s="3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4.25" customHeight="1">
      <c r="A128" s="3"/>
      <c r="B128" s="3"/>
      <c r="C128" s="3"/>
      <c r="D128" s="3"/>
      <c r="E128" s="3"/>
      <c r="F128" s="3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4.25" customHeight="1">
      <c r="A129" s="3"/>
      <c r="B129" s="3"/>
      <c r="C129" s="3"/>
      <c r="D129" s="3"/>
      <c r="E129" s="3"/>
      <c r="F129" s="3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4.25" customHeight="1">
      <c r="A130" s="3"/>
      <c r="B130" s="3"/>
      <c r="C130" s="3"/>
      <c r="D130" s="3"/>
      <c r="E130" s="3"/>
      <c r="F130" s="3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4.25" customHeight="1">
      <c r="A131" s="16"/>
      <c r="B131" s="16"/>
      <c r="C131" s="16"/>
      <c r="D131" s="16"/>
      <c r="E131" s="16"/>
      <c r="F131" s="16"/>
    </row>
    <row r="132" ht="14.25" customHeight="1">
      <c r="A132" s="16"/>
      <c r="B132" s="16"/>
      <c r="C132" s="16"/>
      <c r="D132" s="16"/>
      <c r="E132" s="16"/>
      <c r="F132" s="16"/>
    </row>
    <row r="133" ht="14.25" customHeight="1">
      <c r="A133" s="16"/>
      <c r="B133" s="16"/>
      <c r="C133" s="16"/>
      <c r="D133" s="16"/>
      <c r="E133" s="16"/>
      <c r="F133" s="16"/>
    </row>
    <row r="134" ht="14.25" customHeight="1">
      <c r="A134" s="16"/>
      <c r="B134" s="16"/>
      <c r="C134" s="16"/>
      <c r="D134" s="16"/>
      <c r="E134" s="16"/>
      <c r="F134" s="16"/>
    </row>
    <row r="135" ht="14.25" customHeight="1">
      <c r="A135" s="16"/>
      <c r="B135" s="16"/>
      <c r="C135" s="16"/>
      <c r="D135" s="16"/>
      <c r="E135" s="16"/>
      <c r="F135" s="16"/>
    </row>
    <row r="136" ht="14.25" customHeight="1">
      <c r="A136" s="16"/>
      <c r="B136" s="16"/>
      <c r="C136" s="16"/>
      <c r="D136" s="16"/>
      <c r="E136" s="16"/>
      <c r="F136" s="16"/>
    </row>
    <row r="137" ht="14.25" customHeight="1">
      <c r="A137" s="16"/>
      <c r="B137" s="16"/>
      <c r="C137" s="16"/>
      <c r="D137" s="16"/>
      <c r="E137" s="16"/>
      <c r="F137" s="16"/>
    </row>
    <row r="138" ht="14.25" customHeight="1">
      <c r="A138" s="16"/>
      <c r="B138" s="16"/>
      <c r="C138" s="16"/>
      <c r="D138" s="16"/>
      <c r="E138" s="16"/>
      <c r="F138" s="16"/>
    </row>
    <row r="139" ht="14.25" customHeight="1">
      <c r="A139" s="16"/>
      <c r="B139" s="16"/>
      <c r="C139" s="16"/>
      <c r="D139" s="16"/>
      <c r="E139" s="16"/>
      <c r="F139" s="16"/>
    </row>
    <row r="140" ht="14.25" customHeight="1">
      <c r="A140" s="16"/>
      <c r="B140" s="16"/>
      <c r="C140" s="16"/>
      <c r="D140" s="16"/>
      <c r="E140" s="16"/>
      <c r="F140" s="16"/>
    </row>
    <row r="141" ht="14.25" customHeight="1">
      <c r="A141" s="16"/>
      <c r="B141" s="16"/>
      <c r="C141" s="16"/>
      <c r="D141" s="16"/>
      <c r="E141" s="16"/>
      <c r="F141" s="16"/>
    </row>
    <row r="142" ht="14.25" customHeight="1">
      <c r="A142" s="16"/>
      <c r="B142" s="16"/>
      <c r="C142" s="16"/>
      <c r="D142" s="16"/>
      <c r="E142" s="16"/>
      <c r="F142" s="16"/>
    </row>
    <row r="143" ht="14.25" customHeight="1">
      <c r="A143" s="16"/>
      <c r="B143" s="16"/>
      <c r="C143" s="16"/>
      <c r="D143" s="16"/>
      <c r="E143" s="16"/>
      <c r="F143" s="16"/>
    </row>
    <row r="144" ht="14.25" customHeight="1">
      <c r="A144" s="16"/>
      <c r="B144" s="16"/>
      <c r="C144" s="16"/>
      <c r="D144" s="16"/>
      <c r="E144" s="16"/>
      <c r="F144" s="16"/>
    </row>
    <row r="145" ht="14.25" customHeight="1">
      <c r="A145" s="16"/>
      <c r="B145" s="16"/>
      <c r="C145" s="16"/>
      <c r="D145" s="16"/>
      <c r="E145" s="16"/>
      <c r="F145" s="16"/>
    </row>
    <row r="146" ht="14.25" customHeight="1">
      <c r="A146" s="16"/>
      <c r="B146" s="16"/>
      <c r="C146" s="16"/>
      <c r="D146" s="16"/>
      <c r="E146" s="16"/>
      <c r="F146" s="16"/>
    </row>
    <row r="147" ht="14.25" customHeight="1">
      <c r="A147" s="16"/>
      <c r="B147" s="16"/>
      <c r="C147" s="16"/>
      <c r="D147" s="16"/>
      <c r="E147" s="16"/>
      <c r="F147" s="16"/>
    </row>
    <row r="148" ht="14.25" customHeight="1">
      <c r="A148" s="16"/>
      <c r="B148" s="16"/>
      <c r="C148" s="16"/>
      <c r="D148" s="16"/>
      <c r="E148" s="16"/>
      <c r="F148" s="16"/>
    </row>
    <row r="149" ht="14.25" customHeight="1">
      <c r="A149" s="16"/>
      <c r="B149" s="16"/>
      <c r="C149" s="16"/>
      <c r="D149" s="16"/>
      <c r="E149" s="16"/>
      <c r="F149" s="16"/>
    </row>
    <row r="150" ht="14.25" customHeight="1">
      <c r="A150" s="16"/>
      <c r="B150" s="16"/>
      <c r="C150" s="16"/>
      <c r="D150" s="16"/>
      <c r="E150" s="16"/>
      <c r="F150" s="16"/>
    </row>
    <row r="151" ht="14.25" customHeight="1">
      <c r="A151" s="16"/>
      <c r="B151" s="16"/>
      <c r="C151" s="16"/>
      <c r="D151" s="16"/>
      <c r="E151" s="16"/>
      <c r="F151" s="16"/>
    </row>
    <row r="152" ht="14.25" customHeight="1">
      <c r="A152" s="16"/>
      <c r="B152" s="16"/>
      <c r="C152" s="16"/>
      <c r="D152" s="16"/>
      <c r="E152" s="16"/>
      <c r="F152" s="16"/>
    </row>
    <row r="153" ht="14.25" customHeight="1">
      <c r="A153" s="16"/>
      <c r="B153" s="16"/>
      <c r="C153" s="16"/>
      <c r="D153" s="16"/>
      <c r="E153" s="16"/>
      <c r="F153" s="16"/>
    </row>
    <row r="154" ht="14.25" customHeight="1">
      <c r="A154" s="16"/>
      <c r="B154" s="16"/>
      <c r="C154" s="16"/>
      <c r="D154" s="16"/>
      <c r="E154" s="16"/>
      <c r="F154" s="16"/>
    </row>
    <row r="155" ht="14.25" customHeight="1">
      <c r="A155" s="16"/>
      <c r="B155" s="16"/>
      <c r="C155" s="16"/>
      <c r="D155" s="16"/>
      <c r="E155" s="16"/>
      <c r="F155" s="16"/>
    </row>
    <row r="156" ht="14.25" customHeight="1">
      <c r="A156" s="16"/>
      <c r="B156" s="16"/>
      <c r="C156" s="16"/>
      <c r="D156" s="16"/>
      <c r="E156" s="16"/>
      <c r="F156" s="16"/>
    </row>
    <row r="157" ht="14.25" customHeight="1">
      <c r="A157" s="16"/>
      <c r="B157" s="16"/>
      <c r="C157" s="16"/>
      <c r="D157" s="16"/>
      <c r="E157" s="16"/>
      <c r="F157" s="16"/>
    </row>
    <row r="158" ht="14.25" customHeight="1">
      <c r="A158" s="16"/>
      <c r="B158" s="16"/>
      <c r="C158" s="16"/>
      <c r="D158" s="16"/>
      <c r="E158" s="16"/>
      <c r="F158" s="16"/>
    </row>
    <row r="159" ht="14.25" customHeight="1">
      <c r="A159" s="16"/>
      <c r="B159" s="16"/>
      <c r="C159" s="16"/>
      <c r="D159" s="16"/>
      <c r="E159" s="16"/>
      <c r="F159" s="16"/>
    </row>
    <row r="160" ht="14.25" customHeight="1">
      <c r="A160" s="16"/>
      <c r="B160" s="16"/>
      <c r="C160" s="16"/>
      <c r="D160" s="16"/>
      <c r="E160" s="16"/>
      <c r="F160" s="16"/>
    </row>
    <row r="161" ht="14.25" customHeight="1">
      <c r="A161" s="16"/>
      <c r="B161" s="16"/>
      <c r="C161" s="16"/>
      <c r="D161" s="16"/>
      <c r="E161" s="16"/>
      <c r="F161" s="16"/>
    </row>
    <row r="162" ht="14.25" customHeight="1">
      <c r="A162" s="16"/>
      <c r="B162" s="16"/>
      <c r="C162" s="16"/>
      <c r="D162" s="16"/>
      <c r="E162" s="16"/>
      <c r="F162" s="16"/>
    </row>
    <row r="163" ht="14.25" customHeight="1">
      <c r="A163" s="16"/>
      <c r="B163" s="16"/>
      <c r="C163" s="16"/>
      <c r="D163" s="16"/>
      <c r="E163" s="16"/>
      <c r="F163" s="16"/>
    </row>
    <row r="164" ht="14.25" customHeight="1">
      <c r="A164" s="16"/>
      <c r="B164" s="16"/>
      <c r="C164" s="16"/>
      <c r="D164" s="16"/>
      <c r="E164" s="16"/>
      <c r="F164" s="16"/>
    </row>
    <row r="165" ht="14.25" customHeight="1">
      <c r="A165" s="16"/>
      <c r="B165" s="16"/>
      <c r="C165" s="16"/>
      <c r="D165" s="16"/>
      <c r="E165" s="16"/>
      <c r="F165" s="16"/>
    </row>
    <row r="166" ht="14.25" customHeight="1">
      <c r="A166" s="16"/>
      <c r="B166" s="16"/>
      <c r="C166" s="16"/>
      <c r="D166" s="16"/>
      <c r="E166" s="16"/>
      <c r="F166" s="16"/>
    </row>
    <row r="167" ht="14.25" customHeight="1">
      <c r="A167" s="16"/>
      <c r="B167" s="16"/>
      <c r="C167" s="16"/>
      <c r="D167" s="16"/>
      <c r="E167" s="16"/>
      <c r="F167" s="16"/>
    </row>
    <row r="168" ht="14.25" customHeight="1">
      <c r="A168" s="16"/>
      <c r="B168" s="16"/>
      <c r="C168" s="16"/>
      <c r="D168" s="16"/>
      <c r="E168" s="16"/>
      <c r="F168" s="16"/>
    </row>
    <row r="169" ht="14.25" customHeight="1">
      <c r="A169" s="16"/>
      <c r="B169" s="16"/>
      <c r="C169" s="16"/>
      <c r="D169" s="16"/>
      <c r="E169" s="16"/>
      <c r="F169" s="16"/>
    </row>
    <row r="170" ht="14.25" customHeight="1">
      <c r="A170" s="16"/>
      <c r="B170" s="16"/>
      <c r="C170" s="16"/>
      <c r="D170" s="16"/>
      <c r="E170" s="16"/>
      <c r="F170" s="16"/>
    </row>
    <row r="171" ht="14.25" customHeight="1">
      <c r="A171" s="16"/>
      <c r="B171" s="16"/>
      <c r="C171" s="16"/>
      <c r="D171" s="16"/>
      <c r="E171" s="16"/>
      <c r="F171" s="16"/>
    </row>
    <row r="172" ht="14.25" customHeight="1">
      <c r="A172" s="16"/>
      <c r="B172" s="16"/>
      <c r="C172" s="16"/>
      <c r="D172" s="16"/>
      <c r="E172" s="16"/>
      <c r="F172" s="16"/>
    </row>
    <row r="173" ht="14.25" customHeight="1">
      <c r="A173" s="16"/>
      <c r="B173" s="16"/>
      <c r="C173" s="16"/>
      <c r="D173" s="16"/>
      <c r="E173" s="16"/>
      <c r="F173" s="16"/>
    </row>
    <row r="174" ht="14.25" customHeight="1">
      <c r="A174" s="16"/>
      <c r="B174" s="16"/>
      <c r="C174" s="16"/>
      <c r="D174" s="16"/>
      <c r="E174" s="16"/>
      <c r="F174" s="16"/>
    </row>
    <row r="175" ht="14.25" customHeight="1">
      <c r="A175" s="16"/>
      <c r="B175" s="16"/>
      <c r="C175" s="16"/>
      <c r="D175" s="16"/>
      <c r="E175" s="16"/>
      <c r="F175" s="16"/>
    </row>
    <row r="176" ht="14.25" customHeight="1">
      <c r="A176" s="16"/>
      <c r="B176" s="16"/>
      <c r="C176" s="16"/>
      <c r="D176" s="16"/>
      <c r="E176" s="16"/>
      <c r="F176" s="16"/>
    </row>
    <row r="177" ht="14.25" customHeight="1">
      <c r="A177" s="16"/>
      <c r="B177" s="16"/>
      <c r="C177" s="16"/>
      <c r="D177" s="16"/>
      <c r="E177" s="16"/>
      <c r="F177" s="16"/>
    </row>
    <row r="178" ht="14.25" customHeight="1">
      <c r="A178" s="16"/>
      <c r="B178" s="16"/>
      <c r="C178" s="16"/>
      <c r="D178" s="16"/>
      <c r="E178" s="16"/>
      <c r="F178" s="16"/>
    </row>
    <row r="179" ht="14.25" customHeight="1">
      <c r="A179" s="16"/>
      <c r="B179" s="16"/>
      <c r="C179" s="16"/>
      <c r="D179" s="16"/>
      <c r="E179" s="16"/>
      <c r="F179" s="16"/>
    </row>
    <row r="180" ht="14.25" customHeight="1">
      <c r="A180" s="16"/>
      <c r="B180" s="16"/>
      <c r="C180" s="16"/>
      <c r="D180" s="16"/>
      <c r="E180" s="16"/>
      <c r="F180" s="16"/>
    </row>
    <row r="181" ht="14.25" customHeight="1">
      <c r="A181" s="16"/>
      <c r="B181" s="16"/>
      <c r="C181" s="16"/>
      <c r="D181" s="16"/>
      <c r="E181" s="16"/>
      <c r="F181" s="16"/>
    </row>
    <row r="182" ht="14.25" customHeight="1">
      <c r="A182" s="16"/>
      <c r="B182" s="16"/>
      <c r="C182" s="16"/>
      <c r="D182" s="16"/>
      <c r="E182" s="16"/>
      <c r="F182" s="16"/>
    </row>
    <row r="183" ht="14.25" customHeight="1">
      <c r="A183" s="16"/>
      <c r="B183" s="16"/>
      <c r="C183" s="16"/>
      <c r="D183" s="16"/>
      <c r="E183" s="16"/>
      <c r="F183" s="16"/>
    </row>
    <row r="184" ht="14.25" customHeight="1">
      <c r="A184" s="16"/>
      <c r="B184" s="16"/>
      <c r="C184" s="16"/>
      <c r="D184" s="16"/>
      <c r="E184" s="16"/>
      <c r="F184" s="16"/>
    </row>
    <row r="185" ht="14.25" customHeight="1">
      <c r="A185" s="16"/>
      <c r="B185" s="16"/>
      <c r="C185" s="16"/>
      <c r="D185" s="16"/>
      <c r="E185" s="16"/>
      <c r="F185" s="16"/>
    </row>
    <row r="186" ht="14.25" customHeight="1">
      <c r="A186" s="16"/>
      <c r="B186" s="16"/>
      <c r="C186" s="16"/>
      <c r="D186" s="16"/>
      <c r="E186" s="16"/>
      <c r="F186" s="16"/>
    </row>
    <row r="187" ht="14.25" customHeight="1">
      <c r="A187" s="16"/>
      <c r="B187" s="16"/>
      <c r="C187" s="16"/>
      <c r="D187" s="16"/>
      <c r="E187" s="16"/>
      <c r="F187" s="16"/>
    </row>
    <row r="188" ht="14.25" customHeight="1">
      <c r="A188" s="16"/>
      <c r="B188" s="16"/>
      <c r="C188" s="16"/>
      <c r="D188" s="16"/>
      <c r="E188" s="16"/>
      <c r="F188" s="16"/>
    </row>
    <row r="189" ht="14.25" customHeight="1">
      <c r="A189" s="16"/>
      <c r="B189" s="16"/>
      <c r="C189" s="16"/>
      <c r="D189" s="16"/>
      <c r="E189" s="16"/>
      <c r="F189" s="16"/>
    </row>
    <row r="190" ht="14.25" customHeight="1">
      <c r="A190" s="16"/>
      <c r="B190" s="16"/>
      <c r="C190" s="16"/>
      <c r="D190" s="16"/>
      <c r="E190" s="16"/>
      <c r="F190" s="16"/>
    </row>
    <row r="191" ht="14.25" customHeight="1">
      <c r="A191" s="16"/>
      <c r="B191" s="16"/>
      <c r="C191" s="16"/>
      <c r="D191" s="16"/>
      <c r="E191" s="16"/>
      <c r="F191" s="16"/>
    </row>
    <row r="192" ht="14.25" customHeight="1">
      <c r="A192" s="16"/>
      <c r="B192" s="16"/>
      <c r="C192" s="16"/>
      <c r="D192" s="16"/>
      <c r="E192" s="16"/>
      <c r="F192" s="16"/>
    </row>
    <row r="193" ht="14.25" customHeight="1">
      <c r="A193" s="16"/>
      <c r="B193" s="16"/>
      <c r="C193" s="16"/>
      <c r="D193" s="16"/>
      <c r="E193" s="16"/>
      <c r="F193" s="16"/>
    </row>
    <row r="194" ht="14.25" customHeight="1">
      <c r="A194" s="16"/>
      <c r="B194" s="16"/>
      <c r="C194" s="16"/>
      <c r="D194" s="16"/>
      <c r="E194" s="16"/>
      <c r="F194" s="16"/>
    </row>
    <row r="195" ht="14.25" customHeight="1">
      <c r="A195" s="16"/>
      <c r="B195" s="16"/>
      <c r="C195" s="16"/>
      <c r="D195" s="16"/>
      <c r="E195" s="16"/>
      <c r="F195" s="16"/>
    </row>
    <row r="196" ht="14.25" customHeight="1">
      <c r="A196" s="16"/>
      <c r="B196" s="16"/>
      <c r="C196" s="16"/>
      <c r="D196" s="16"/>
      <c r="E196" s="16"/>
      <c r="F196" s="16"/>
    </row>
    <row r="197" ht="14.25" customHeight="1">
      <c r="A197" s="16"/>
      <c r="B197" s="16"/>
      <c r="C197" s="16"/>
      <c r="D197" s="16"/>
      <c r="E197" s="16"/>
      <c r="F197" s="16"/>
    </row>
    <row r="198" ht="14.25" customHeight="1">
      <c r="A198" s="16"/>
      <c r="B198" s="16"/>
      <c r="C198" s="16"/>
      <c r="D198" s="16"/>
      <c r="E198" s="16"/>
      <c r="F198" s="16"/>
    </row>
    <row r="199" ht="14.25" customHeight="1">
      <c r="A199" s="16"/>
      <c r="B199" s="16"/>
      <c r="C199" s="16"/>
      <c r="D199" s="16"/>
      <c r="E199" s="16"/>
      <c r="F199" s="16"/>
    </row>
    <row r="200" ht="14.25" customHeight="1">
      <c r="A200" s="16"/>
      <c r="B200" s="16"/>
      <c r="C200" s="16"/>
      <c r="D200" s="16"/>
      <c r="E200" s="16"/>
      <c r="F200" s="16"/>
    </row>
    <row r="201" ht="14.25" customHeight="1">
      <c r="A201" s="16"/>
      <c r="B201" s="16"/>
      <c r="C201" s="16"/>
      <c r="D201" s="16"/>
      <c r="E201" s="16"/>
      <c r="F201" s="16"/>
    </row>
    <row r="202" ht="14.25" customHeight="1">
      <c r="A202" s="16"/>
      <c r="B202" s="16"/>
      <c r="C202" s="16"/>
      <c r="D202" s="16"/>
      <c r="E202" s="16"/>
      <c r="F202" s="16"/>
    </row>
    <row r="203" ht="14.25" customHeight="1">
      <c r="A203" s="16"/>
      <c r="B203" s="16"/>
      <c r="C203" s="16"/>
      <c r="D203" s="16"/>
      <c r="E203" s="16"/>
      <c r="F203" s="16"/>
    </row>
    <row r="204" ht="14.25" customHeight="1">
      <c r="A204" s="16"/>
      <c r="B204" s="16"/>
      <c r="C204" s="16"/>
      <c r="D204" s="16"/>
      <c r="E204" s="16"/>
      <c r="F204" s="16"/>
    </row>
    <row r="205" ht="14.25" customHeight="1">
      <c r="A205" s="16"/>
      <c r="B205" s="16"/>
      <c r="C205" s="16"/>
      <c r="D205" s="16"/>
      <c r="E205" s="16"/>
      <c r="F205" s="16"/>
    </row>
    <row r="206" ht="14.25" customHeight="1">
      <c r="A206" s="16"/>
      <c r="B206" s="16"/>
      <c r="C206" s="16"/>
      <c r="D206" s="16"/>
      <c r="E206" s="16"/>
      <c r="F206" s="16"/>
    </row>
    <row r="207" ht="14.25" customHeight="1">
      <c r="A207" s="16"/>
      <c r="B207" s="16"/>
      <c r="C207" s="16"/>
      <c r="D207" s="16"/>
      <c r="E207" s="16"/>
      <c r="F207" s="16"/>
    </row>
    <row r="208" ht="14.25" customHeight="1">
      <c r="A208" s="16"/>
      <c r="B208" s="16"/>
      <c r="C208" s="16"/>
      <c r="D208" s="16"/>
      <c r="E208" s="16"/>
      <c r="F208" s="16"/>
    </row>
    <row r="209" ht="14.25" customHeight="1">
      <c r="A209" s="16"/>
      <c r="B209" s="16"/>
      <c r="C209" s="16"/>
      <c r="D209" s="16"/>
      <c r="E209" s="16"/>
      <c r="F209" s="16"/>
    </row>
    <row r="210" ht="14.25" customHeight="1">
      <c r="A210" s="16"/>
      <c r="B210" s="16"/>
      <c r="C210" s="16"/>
      <c r="D210" s="16"/>
      <c r="E210" s="16"/>
      <c r="F210" s="16"/>
    </row>
    <row r="211" ht="14.25" customHeight="1">
      <c r="A211" s="16"/>
      <c r="B211" s="16"/>
      <c r="C211" s="16"/>
      <c r="D211" s="16"/>
      <c r="E211" s="16"/>
      <c r="F211" s="16"/>
    </row>
    <row r="212" ht="14.25" customHeight="1">
      <c r="A212" s="16"/>
      <c r="B212" s="16"/>
      <c r="C212" s="16"/>
      <c r="D212" s="16"/>
      <c r="E212" s="16"/>
      <c r="F212" s="16"/>
    </row>
    <row r="213" ht="14.25" customHeight="1">
      <c r="A213" s="16"/>
      <c r="B213" s="16"/>
      <c r="C213" s="16"/>
      <c r="D213" s="16"/>
      <c r="E213" s="16"/>
      <c r="F213" s="16"/>
    </row>
    <row r="214" ht="14.25" customHeight="1">
      <c r="A214" s="16"/>
      <c r="B214" s="16"/>
      <c r="C214" s="16"/>
      <c r="D214" s="16"/>
      <c r="E214" s="16"/>
      <c r="F214" s="16"/>
    </row>
    <row r="215" ht="14.25" customHeight="1">
      <c r="A215" s="16"/>
      <c r="B215" s="16"/>
      <c r="C215" s="16"/>
      <c r="D215" s="16"/>
      <c r="E215" s="16"/>
      <c r="F215" s="16"/>
    </row>
    <row r="216" ht="14.25" customHeight="1">
      <c r="A216" s="16"/>
      <c r="B216" s="16"/>
      <c r="C216" s="16"/>
      <c r="D216" s="16"/>
      <c r="E216" s="16"/>
      <c r="F216" s="16"/>
    </row>
    <row r="217" ht="14.25" customHeight="1">
      <c r="A217" s="16"/>
      <c r="B217" s="16"/>
      <c r="C217" s="16"/>
      <c r="D217" s="16"/>
      <c r="E217" s="16"/>
      <c r="F217" s="16"/>
    </row>
    <row r="218" ht="14.25" customHeight="1">
      <c r="A218" s="16"/>
      <c r="B218" s="16"/>
      <c r="C218" s="16"/>
      <c r="D218" s="16"/>
      <c r="E218" s="16"/>
      <c r="F218" s="16"/>
    </row>
    <row r="219" ht="14.25" customHeight="1">
      <c r="A219" s="16"/>
      <c r="B219" s="16"/>
      <c r="C219" s="16"/>
      <c r="D219" s="16"/>
      <c r="E219" s="16"/>
      <c r="F219" s="16"/>
    </row>
    <row r="220" ht="14.25" customHeight="1">
      <c r="A220" s="16"/>
      <c r="B220" s="16"/>
      <c r="C220" s="16"/>
      <c r="D220" s="16"/>
      <c r="E220" s="16"/>
      <c r="F220" s="16"/>
    </row>
    <row r="221" ht="15.75" customHeight="1">
      <c r="A221" s="16"/>
      <c r="B221" s="16"/>
      <c r="C221" s="16"/>
      <c r="D221" s="16"/>
      <c r="E221" s="16"/>
      <c r="F221" s="16"/>
    </row>
    <row r="222" ht="15.75" customHeight="1">
      <c r="A222" s="16"/>
      <c r="B222" s="16"/>
      <c r="C222" s="16"/>
      <c r="D222" s="16"/>
      <c r="E222" s="16"/>
      <c r="F222" s="16"/>
    </row>
    <row r="223" ht="15.75" customHeight="1">
      <c r="A223" s="16"/>
      <c r="B223" s="16"/>
      <c r="C223" s="16"/>
      <c r="D223" s="16"/>
      <c r="E223" s="16"/>
      <c r="F223" s="16"/>
    </row>
    <row r="224" ht="15.75" customHeight="1">
      <c r="A224" s="16"/>
      <c r="B224" s="16"/>
      <c r="C224" s="16"/>
      <c r="D224" s="16"/>
      <c r="E224" s="16"/>
      <c r="F224" s="16"/>
    </row>
    <row r="225" ht="15.75" customHeight="1">
      <c r="A225" s="16"/>
      <c r="B225" s="16"/>
      <c r="C225" s="16"/>
      <c r="D225" s="16"/>
      <c r="E225" s="16"/>
      <c r="F225" s="16"/>
    </row>
    <row r="226" ht="15.75" customHeight="1">
      <c r="A226" s="16"/>
      <c r="B226" s="16"/>
      <c r="C226" s="16"/>
      <c r="D226" s="16"/>
      <c r="E226" s="16"/>
      <c r="F226" s="16"/>
    </row>
    <row r="227" ht="15.75" customHeight="1">
      <c r="A227" s="16"/>
      <c r="B227" s="16"/>
      <c r="C227" s="16"/>
      <c r="D227" s="16"/>
      <c r="E227" s="16"/>
      <c r="F227" s="16"/>
    </row>
    <row r="228" ht="15.75" customHeight="1">
      <c r="A228" s="16"/>
      <c r="B228" s="16"/>
      <c r="C228" s="16"/>
      <c r="D228" s="16"/>
      <c r="E228" s="16"/>
      <c r="F228" s="16"/>
    </row>
    <row r="229" ht="15.75" customHeight="1">
      <c r="A229" s="16"/>
      <c r="B229" s="16"/>
      <c r="C229" s="16"/>
      <c r="D229" s="16"/>
      <c r="E229" s="16"/>
      <c r="F229" s="16"/>
    </row>
    <row r="230" ht="15.75" customHeight="1">
      <c r="A230" s="16"/>
      <c r="B230" s="16"/>
      <c r="C230" s="16"/>
      <c r="D230" s="16"/>
      <c r="E230" s="16"/>
      <c r="F230" s="16"/>
    </row>
    <row r="231" ht="15.75" customHeight="1">
      <c r="A231" s="16"/>
      <c r="B231" s="16"/>
      <c r="C231" s="16"/>
      <c r="D231" s="16"/>
      <c r="E231" s="16"/>
      <c r="F231" s="16"/>
    </row>
    <row r="232" ht="15.75" customHeight="1">
      <c r="A232" s="16"/>
      <c r="B232" s="16"/>
      <c r="C232" s="16"/>
      <c r="D232" s="16"/>
      <c r="E232" s="16"/>
      <c r="F232" s="16"/>
    </row>
    <row r="233" ht="15.75" customHeight="1">
      <c r="A233" s="16"/>
      <c r="B233" s="16"/>
      <c r="C233" s="16"/>
      <c r="D233" s="16"/>
      <c r="E233" s="16"/>
      <c r="F233" s="16"/>
    </row>
    <row r="234" ht="15.75" customHeight="1">
      <c r="A234" s="16"/>
      <c r="B234" s="16"/>
      <c r="C234" s="16"/>
      <c r="D234" s="16"/>
      <c r="E234" s="16"/>
      <c r="F234" s="16"/>
    </row>
    <row r="235" ht="15.75" customHeight="1">
      <c r="A235" s="16"/>
      <c r="B235" s="16"/>
      <c r="C235" s="16"/>
      <c r="D235" s="16"/>
      <c r="E235" s="16"/>
      <c r="F235" s="16"/>
    </row>
    <row r="236" ht="15.75" customHeight="1">
      <c r="A236" s="16"/>
      <c r="B236" s="16"/>
      <c r="C236" s="16"/>
      <c r="D236" s="16"/>
      <c r="E236" s="16"/>
      <c r="F236" s="16"/>
    </row>
    <row r="237" ht="15.75" customHeight="1">
      <c r="A237" s="16"/>
      <c r="B237" s="16"/>
      <c r="C237" s="16"/>
      <c r="D237" s="16"/>
      <c r="E237" s="16"/>
      <c r="F237" s="16"/>
    </row>
    <row r="238" ht="15.75" customHeight="1">
      <c r="A238" s="16"/>
      <c r="B238" s="16"/>
      <c r="C238" s="16"/>
      <c r="D238" s="16"/>
      <c r="E238" s="16"/>
      <c r="F238" s="16"/>
    </row>
    <row r="239" ht="15.75" customHeight="1">
      <c r="A239" s="16"/>
      <c r="B239" s="16"/>
      <c r="C239" s="16"/>
      <c r="D239" s="16"/>
      <c r="E239" s="16"/>
      <c r="F239" s="16"/>
    </row>
    <row r="240" ht="15.75" customHeight="1">
      <c r="A240" s="16"/>
      <c r="B240" s="16"/>
      <c r="C240" s="16"/>
      <c r="D240" s="16"/>
      <c r="E240" s="16"/>
      <c r="F240" s="16"/>
    </row>
    <row r="241" ht="15.75" customHeight="1">
      <c r="A241" s="16"/>
      <c r="B241" s="16"/>
      <c r="C241" s="16"/>
      <c r="D241" s="16"/>
      <c r="E241" s="16"/>
      <c r="F241" s="16"/>
    </row>
    <row r="242" ht="15.75" customHeight="1">
      <c r="A242" s="16"/>
      <c r="B242" s="16"/>
      <c r="C242" s="16"/>
      <c r="D242" s="16"/>
      <c r="E242" s="16"/>
      <c r="F242" s="16"/>
    </row>
    <row r="243" ht="15.75" customHeight="1">
      <c r="A243" s="16"/>
      <c r="B243" s="16"/>
      <c r="C243" s="16"/>
      <c r="D243" s="16"/>
      <c r="E243" s="16"/>
      <c r="F243" s="16"/>
    </row>
    <row r="244" ht="15.75" customHeight="1">
      <c r="A244" s="16"/>
      <c r="B244" s="16"/>
      <c r="C244" s="16"/>
      <c r="D244" s="16"/>
      <c r="E244" s="16"/>
      <c r="F244" s="16"/>
    </row>
    <row r="245" ht="15.75" customHeight="1">
      <c r="A245" s="16"/>
      <c r="B245" s="16"/>
      <c r="C245" s="16"/>
      <c r="D245" s="16"/>
      <c r="E245" s="16"/>
      <c r="F245" s="16"/>
    </row>
    <row r="246" ht="15.75" customHeight="1">
      <c r="A246" s="16"/>
      <c r="B246" s="16"/>
      <c r="C246" s="16"/>
      <c r="D246" s="16"/>
      <c r="E246" s="16"/>
      <c r="F246" s="16"/>
    </row>
    <row r="247" ht="15.75" customHeight="1">
      <c r="A247" s="16"/>
      <c r="B247" s="16"/>
      <c r="C247" s="16"/>
      <c r="D247" s="16"/>
      <c r="E247" s="16"/>
      <c r="F247" s="16"/>
    </row>
    <row r="248" ht="15.75" customHeight="1">
      <c r="A248" s="16"/>
      <c r="B248" s="16"/>
      <c r="C248" s="16"/>
      <c r="D248" s="16"/>
      <c r="E248" s="16"/>
      <c r="F248" s="16"/>
    </row>
    <row r="249" ht="15.75" customHeight="1">
      <c r="A249" s="16"/>
      <c r="B249" s="16"/>
      <c r="C249" s="16"/>
      <c r="D249" s="16"/>
      <c r="E249" s="16"/>
      <c r="F249" s="16"/>
    </row>
    <row r="250" ht="15.75" customHeight="1">
      <c r="A250" s="16"/>
      <c r="B250" s="16"/>
      <c r="C250" s="16"/>
      <c r="D250" s="16"/>
      <c r="E250" s="16"/>
      <c r="F250" s="16"/>
    </row>
    <row r="251" ht="15.75" customHeight="1">
      <c r="A251" s="16"/>
      <c r="B251" s="16"/>
      <c r="C251" s="16"/>
      <c r="D251" s="16"/>
      <c r="E251" s="16"/>
      <c r="F251" s="16"/>
    </row>
    <row r="252" ht="15.75" customHeight="1">
      <c r="A252" s="16"/>
      <c r="B252" s="16"/>
      <c r="C252" s="16"/>
      <c r="D252" s="16"/>
      <c r="E252" s="16"/>
      <c r="F252" s="16"/>
    </row>
    <row r="253" ht="15.75" customHeight="1">
      <c r="A253" s="16"/>
      <c r="B253" s="16"/>
      <c r="C253" s="16"/>
      <c r="D253" s="16"/>
      <c r="E253" s="16"/>
      <c r="F253" s="16"/>
    </row>
    <row r="254" ht="15.75" customHeight="1">
      <c r="A254" s="16"/>
      <c r="B254" s="16"/>
      <c r="C254" s="16"/>
      <c r="D254" s="16"/>
      <c r="E254" s="16"/>
      <c r="F254" s="16"/>
    </row>
    <row r="255" ht="15.75" customHeight="1">
      <c r="A255" s="16"/>
      <c r="B255" s="16"/>
      <c r="C255" s="16"/>
      <c r="D255" s="16"/>
      <c r="E255" s="16"/>
      <c r="F255" s="16"/>
    </row>
    <row r="256" ht="15.75" customHeight="1">
      <c r="A256" s="16"/>
      <c r="B256" s="16"/>
      <c r="C256" s="16"/>
      <c r="D256" s="16"/>
      <c r="E256" s="16"/>
      <c r="F256" s="16"/>
    </row>
    <row r="257" ht="15.75" customHeight="1">
      <c r="A257" s="16"/>
      <c r="B257" s="16"/>
      <c r="C257" s="16"/>
      <c r="D257" s="16"/>
      <c r="E257" s="16"/>
      <c r="F257" s="16"/>
    </row>
    <row r="258" ht="15.75" customHeight="1">
      <c r="A258" s="16"/>
      <c r="B258" s="16"/>
      <c r="C258" s="16"/>
      <c r="D258" s="16"/>
      <c r="E258" s="16"/>
      <c r="F258" s="16"/>
    </row>
    <row r="259" ht="15.75" customHeight="1">
      <c r="A259" s="16"/>
      <c r="B259" s="16"/>
      <c r="C259" s="16"/>
      <c r="D259" s="16"/>
      <c r="E259" s="16"/>
      <c r="F259" s="16"/>
    </row>
    <row r="260" ht="15.75" customHeight="1">
      <c r="A260" s="16"/>
      <c r="B260" s="16"/>
      <c r="C260" s="16"/>
      <c r="D260" s="16"/>
      <c r="E260" s="16"/>
      <c r="F260" s="16"/>
    </row>
    <row r="261" ht="15.75" customHeight="1">
      <c r="A261" s="16"/>
      <c r="B261" s="16"/>
      <c r="C261" s="16"/>
      <c r="D261" s="16"/>
      <c r="E261" s="16"/>
      <c r="F261" s="16"/>
    </row>
    <row r="262" ht="15.75" customHeight="1">
      <c r="A262" s="16"/>
      <c r="B262" s="16"/>
      <c r="C262" s="16"/>
      <c r="D262" s="16"/>
      <c r="E262" s="16"/>
      <c r="F262" s="16"/>
    </row>
    <row r="263" ht="15.75" customHeight="1">
      <c r="A263" s="16"/>
      <c r="B263" s="16"/>
      <c r="C263" s="16"/>
      <c r="D263" s="16"/>
      <c r="E263" s="16"/>
      <c r="F263" s="16"/>
    </row>
    <row r="264" ht="15.75" customHeight="1">
      <c r="A264" s="16"/>
      <c r="B264" s="16"/>
      <c r="C264" s="16"/>
      <c r="D264" s="16"/>
      <c r="E264" s="16"/>
      <c r="F264" s="16"/>
    </row>
    <row r="265" ht="15.75" customHeight="1">
      <c r="A265" s="16"/>
      <c r="B265" s="16"/>
      <c r="C265" s="16"/>
      <c r="D265" s="16"/>
      <c r="E265" s="16"/>
      <c r="F265" s="16"/>
    </row>
    <row r="266" ht="15.75" customHeight="1">
      <c r="A266" s="16"/>
      <c r="B266" s="16"/>
      <c r="C266" s="16"/>
      <c r="D266" s="16"/>
      <c r="E266" s="16"/>
      <c r="F266" s="16"/>
    </row>
    <row r="267" ht="15.75" customHeight="1">
      <c r="A267" s="16"/>
      <c r="B267" s="16"/>
      <c r="C267" s="16"/>
      <c r="D267" s="16"/>
      <c r="E267" s="16"/>
      <c r="F267" s="16"/>
    </row>
    <row r="268" ht="15.75" customHeight="1">
      <c r="A268" s="16"/>
      <c r="B268" s="16"/>
      <c r="C268" s="16"/>
      <c r="D268" s="16"/>
      <c r="E268" s="16"/>
      <c r="F268" s="16"/>
    </row>
    <row r="269" ht="15.75" customHeight="1">
      <c r="A269" s="16"/>
      <c r="B269" s="16"/>
      <c r="C269" s="16"/>
      <c r="D269" s="16"/>
      <c r="E269" s="16"/>
      <c r="F269" s="16"/>
    </row>
    <row r="270" ht="15.75" customHeight="1">
      <c r="A270" s="16"/>
      <c r="B270" s="16"/>
      <c r="C270" s="16"/>
      <c r="D270" s="16"/>
      <c r="E270" s="16"/>
      <c r="F270" s="16"/>
    </row>
    <row r="271" ht="15.75" customHeight="1">
      <c r="A271" s="16"/>
      <c r="B271" s="16"/>
      <c r="C271" s="16"/>
      <c r="D271" s="16"/>
      <c r="E271" s="16"/>
      <c r="F271" s="16"/>
    </row>
    <row r="272" ht="15.75" customHeight="1">
      <c r="A272" s="16"/>
      <c r="B272" s="16"/>
      <c r="C272" s="16"/>
      <c r="D272" s="16"/>
      <c r="E272" s="16"/>
      <c r="F272" s="16"/>
    </row>
    <row r="273" ht="15.75" customHeight="1">
      <c r="A273" s="16"/>
      <c r="B273" s="16"/>
      <c r="C273" s="16"/>
      <c r="D273" s="16"/>
      <c r="E273" s="16"/>
      <c r="F273" s="16"/>
    </row>
    <row r="274" ht="15.75" customHeight="1">
      <c r="A274" s="16"/>
      <c r="B274" s="16"/>
      <c r="C274" s="16"/>
      <c r="D274" s="16"/>
      <c r="E274" s="16"/>
      <c r="F274" s="16"/>
    </row>
    <row r="275" ht="15.75" customHeight="1">
      <c r="A275" s="16"/>
      <c r="B275" s="16"/>
      <c r="C275" s="16"/>
      <c r="D275" s="16"/>
      <c r="E275" s="16"/>
      <c r="F275" s="16"/>
    </row>
    <row r="276" ht="15.75" customHeight="1">
      <c r="A276" s="16"/>
      <c r="B276" s="16"/>
      <c r="C276" s="16"/>
      <c r="D276" s="16"/>
      <c r="E276" s="16"/>
      <c r="F276" s="16"/>
    </row>
    <row r="277" ht="15.75" customHeight="1">
      <c r="A277" s="16"/>
      <c r="B277" s="16"/>
      <c r="C277" s="16"/>
      <c r="D277" s="16"/>
      <c r="E277" s="16"/>
      <c r="F277" s="16"/>
    </row>
    <row r="278" ht="15.75" customHeight="1">
      <c r="A278" s="16"/>
      <c r="B278" s="16"/>
      <c r="C278" s="16"/>
      <c r="D278" s="16"/>
      <c r="E278" s="16"/>
      <c r="F278" s="16"/>
    </row>
    <row r="279" ht="15.75" customHeight="1">
      <c r="A279" s="16"/>
      <c r="B279" s="16"/>
      <c r="C279" s="16"/>
      <c r="D279" s="16"/>
      <c r="E279" s="16"/>
      <c r="F279" s="16"/>
    </row>
    <row r="280" ht="15.75" customHeight="1">
      <c r="A280" s="16"/>
      <c r="B280" s="16"/>
      <c r="C280" s="16"/>
      <c r="D280" s="16"/>
      <c r="E280" s="16"/>
      <c r="F280" s="16"/>
    </row>
    <row r="281" ht="15.75" customHeight="1">
      <c r="A281" s="16"/>
      <c r="B281" s="16"/>
      <c r="C281" s="16"/>
      <c r="D281" s="16"/>
      <c r="E281" s="16"/>
      <c r="F281" s="16"/>
    </row>
    <row r="282" ht="15.75" customHeight="1">
      <c r="A282" s="16"/>
      <c r="B282" s="16"/>
      <c r="C282" s="16"/>
      <c r="D282" s="16"/>
      <c r="E282" s="16"/>
      <c r="F282" s="16"/>
    </row>
    <row r="283" ht="15.75" customHeight="1">
      <c r="A283" s="16"/>
      <c r="B283" s="16"/>
      <c r="C283" s="16"/>
      <c r="D283" s="16"/>
      <c r="E283" s="16"/>
      <c r="F283" s="16"/>
    </row>
    <row r="284" ht="15.75" customHeight="1">
      <c r="A284" s="16"/>
      <c r="B284" s="16"/>
      <c r="C284" s="16"/>
      <c r="D284" s="16"/>
      <c r="E284" s="16"/>
      <c r="F284" s="16"/>
    </row>
    <row r="285" ht="15.75" customHeight="1">
      <c r="A285" s="16"/>
      <c r="B285" s="16"/>
      <c r="C285" s="16"/>
      <c r="D285" s="16"/>
      <c r="E285" s="16"/>
      <c r="F285" s="16"/>
    </row>
    <row r="286" ht="15.75" customHeight="1">
      <c r="A286" s="16"/>
      <c r="B286" s="16"/>
      <c r="C286" s="16"/>
      <c r="D286" s="16"/>
      <c r="E286" s="16"/>
      <c r="F286" s="16"/>
    </row>
    <row r="287" ht="15.75" customHeight="1">
      <c r="A287" s="16"/>
      <c r="B287" s="16"/>
      <c r="C287" s="16"/>
      <c r="D287" s="16"/>
      <c r="E287" s="16"/>
      <c r="F287" s="16"/>
    </row>
    <row r="288" ht="15.75" customHeight="1">
      <c r="A288" s="16"/>
      <c r="B288" s="16"/>
      <c r="C288" s="16"/>
      <c r="D288" s="16"/>
      <c r="E288" s="16"/>
      <c r="F288" s="16"/>
    </row>
    <row r="289" ht="15.75" customHeight="1">
      <c r="A289" s="16"/>
      <c r="B289" s="16"/>
      <c r="C289" s="16"/>
      <c r="D289" s="16"/>
      <c r="E289" s="16"/>
      <c r="F289" s="16"/>
    </row>
    <row r="290" ht="15.75" customHeight="1">
      <c r="A290" s="16"/>
      <c r="B290" s="16"/>
      <c r="C290" s="16"/>
      <c r="D290" s="16"/>
      <c r="E290" s="16"/>
      <c r="F290" s="16"/>
    </row>
    <row r="291" ht="15.75" customHeight="1">
      <c r="A291" s="16"/>
      <c r="B291" s="16"/>
      <c r="C291" s="16"/>
      <c r="D291" s="16"/>
      <c r="E291" s="16"/>
      <c r="F291" s="16"/>
    </row>
    <row r="292" ht="15.75" customHeight="1">
      <c r="A292" s="16"/>
      <c r="B292" s="16"/>
      <c r="C292" s="16"/>
      <c r="D292" s="16"/>
      <c r="E292" s="16"/>
      <c r="F292" s="16"/>
    </row>
    <row r="293" ht="15.75" customHeight="1">
      <c r="A293" s="16"/>
      <c r="B293" s="16"/>
      <c r="C293" s="16"/>
      <c r="D293" s="16"/>
      <c r="E293" s="16"/>
      <c r="F293" s="16"/>
    </row>
    <row r="294" ht="15.75" customHeight="1">
      <c r="A294" s="16"/>
      <c r="B294" s="16"/>
      <c r="C294" s="16"/>
      <c r="D294" s="16"/>
      <c r="E294" s="16"/>
      <c r="F294" s="16"/>
    </row>
    <row r="295" ht="15.75" customHeight="1">
      <c r="A295" s="16"/>
      <c r="B295" s="16"/>
      <c r="C295" s="16"/>
      <c r="D295" s="16"/>
      <c r="E295" s="16"/>
      <c r="F295" s="16"/>
    </row>
    <row r="296" ht="15.75" customHeight="1">
      <c r="A296" s="16"/>
      <c r="B296" s="16"/>
      <c r="C296" s="16"/>
      <c r="D296" s="16"/>
      <c r="E296" s="16"/>
      <c r="F296" s="16"/>
    </row>
    <row r="297" ht="15.75" customHeight="1">
      <c r="A297" s="16"/>
      <c r="B297" s="16"/>
      <c r="C297" s="16"/>
      <c r="D297" s="16"/>
      <c r="E297" s="16"/>
      <c r="F297" s="16"/>
    </row>
    <row r="298" ht="15.75" customHeight="1">
      <c r="A298" s="16"/>
      <c r="B298" s="16"/>
      <c r="C298" s="16"/>
      <c r="D298" s="16"/>
      <c r="E298" s="16"/>
      <c r="F298" s="16"/>
    </row>
    <row r="299" ht="15.75" customHeight="1">
      <c r="A299" s="16"/>
      <c r="B299" s="16"/>
      <c r="C299" s="16"/>
      <c r="D299" s="16"/>
      <c r="E299" s="16"/>
      <c r="F299" s="16"/>
    </row>
    <row r="300" ht="15.75" customHeight="1">
      <c r="A300" s="16"/>
      <c r="B300" s="16"/>
      <c r="C300" s="16"/>
      <c r="D300" s="16"/>
      <c r="E300" s="16"/>
      <c r="F300" s="16"/>
    </row>
    <row r="301" ht="15.75" customHeight="1">
      <c r="A301" s="16"/>
      <c r="B301" s="16"/>
      <c r="C301" s="16"/>
      <c r="D301" s="16"/>
      <c r="E301" s="16"/>
      <c r="F301" s="16"/>
    </row>
    <row r="302" ht="15.75" customHeight="1">
      <c r="A302" s="16"/>
      <c r="B302" s="16"/>
      <c r="C302" s="16"/>
      <c r="D302" s="16"/>
      <c r="E302" s="16"/>
      <c r="F302" s="16"/>
    </row>
    <row r="303" ht="15.75" customHeight="1">
      <c r="A303" s="16"/>
      <c r="B303" s="16"/>
      <c r="C303" s="16"/>
      <c r="D303" s="16"/>
      <c r="E303" s="16"/>
      <c r="F303" s="16"/>
    </row>
    <row r="304" ht="15.75" customHeight="1">
      <c r="A304" s="16"/>
      <c r="B304" s="16"/>
      <c r="C304" s="16"/>
      <c r="D304" s="16"/>
      <c r="E304" s="16"/>
      <c r="F304" s="16"/>
    </row>
    <row r="305" ht="15.75" customHeight="1">
      <c r="A305" s="16"/>
      <c r="B305" s="16"/>
      <c r="C305" s="16"/>
      <c r="D305" s="16"/>
      <c r="E305" s="16"/>
      <c r="F305" s="16"/>
    </row>
    <row r="306" ht="15.75" customHeight="1">
      <c r="A306" s="16"/>
      <c r="B306" s="16"/>
      <c r="C306" s="16"/>
      <c r="D306" s="16"/>
      <c r="E306" s="16"/>
      <c r="F306" s="16"/>
    </row>
    <row r="307" ht="15.75" customHeight="1">
      <c r="A307" s="16"/>
      <c r="B307" s="16"/>
      <c r="C307" s="16"/>
      <c r="D307" s="16"/>
      <c r="E307" s="16"/>
      <c r="F307" s="16"/>
    </row>
    <row r="308" ht="15.75" customHeight="1">
      <c r="A308" s="16"/>
      <c r="B308" s="16"/>
      <c r="C308" s="16"/>
      <c r="D308" s="16"/>
      <c r="E308" s="16"/>
      <c r="F308" s="16"/>
    </row>
    <row r="309" ht="15.75" customHeight="1">
      <c r="A309" s="16"/>
      <c r="B309" s="16"/>
      <c r="C309" s="16"/>
      <c r="D309" s="16"/>
      <c r="E309" s="16"/>
      <c r="F309" s="16"/>
    </row>
    <row r="310" ht="15.75" customHeight="1">
      <c r="A310" s="16"/>
      <c r="B310" s="16"/>
      <c r="C310" s="16"/>
      <c r="D310" s="16"/>
      <c r="E310" s="16"/>
      <c r="F310" s="16"/>
    </row>
    <row r="311" ht="15.75" customHeight="1">
      <c r="A311" s="16"/>
      <c r="B311" s="16"/>
      <c r="C311" s="16"/>
      <c r="D311" s="16"/>
      <c r="E311" s="16"/>
      <c r="F311" s="16"/>
    </row>
    <row r="312" ht="15.75" customHeight="1">
      <c r="A312" s="16"/>
      <c r="B312" s="16"/>
      <c r="C312" s="16"/>
      <c r="D312" s="16"/>
      <c r="E312" s="16"/>
      <c r="F312" s="16"/>
    </row>
    <row r="313" ht="15.75" customHeight="1">
      <c r="A313" s="16"/>
      <c r="B313" s="16"/>
      <c r="C313" s="16"/>
      <c r="D313" s="16"/>
      <c r="E313" s="16"/>
      <c r="F313" s="16"/>
    </row>
    <row r="314" ht="15.75" customHeight="1">
      <c r="A314" s="16"/>
      <c r="B314" s="16"/>
      <c r="C314" s="16"/>
      <c r="D314" s="16"/>
      <c r="E314" s="16"/>
      <c r="F314" s="16"/>
    </row>
    <row r="315" ht="15.75" customHeight="1">
      <c r="A315" s="16"/>
      <c r="B315" s="16"/>
      <c r="C315" s="16"/>
      <c r="D315" s="16"/>
      <c r="E315" s="16"/>
      <c r="F315" s="16"/>
    </row>
    <row r="316" ht="15.75" customHeight="1">
      <c r="A316" s="16"/>
      <c r="B316" s="16"/>
      <c r="C316" s="16"/>
      <c r="D316" s="16"/>
      <c r="E316" s="16"/>
      <c r="F316" s="16"/>
    </row>
    <row r="317" ht="15.75" customHeight="1">
      <c r="A317" s="16"/>
      <c r="B317" s="16"/>
      <c r="C317" s="16"/>
      <c r="D317" s="16"/>
      <c r="E317" s="16"/>
      <c r="F317" s="16"/>
    </row>
    <row r="318" ht="15.75" customHeight="1">
      <c r="A318" s="16"/>
      <c r="B318" s="16"/>
      <c r="C318" s="16"/>
      <c r="D318" s="16"/>
      <c r="E318" s="16"/>
      <c r="F318" s="16"/>
    </row>
    <row r="319" ht="15.75" customHeight="1">
      <c r="A319" s="16"/>
      <c r="B319" s="16"/>
      <c r="C319" s="16"/>
      <c r="D319" s="16"/>
      <c r="E319" s="16"/>
      <c r="F319" s="16"/>
    </row>
    <row r="320" ht="15.75" customHeight="1">
      <c r="A320" s="16"/>
      <c r="B320" s="16"/>
      <c r="C320" s="16"/>
      <c r="D320" s="16"/>
      <c r="E320" s="16"/>
      <c r="F320" s="16"/>
    </row>
    <row r="321" ht="15.75" customHeight="1">
      <c r="A321" s="16"/>
      <c r="B321" s="16"/>
      <c r="C321" s="16"/>
      <c r="D321" s="16"/>
      <c r="E321" s="16"/>
      <c r="F321" s="16"/>
    </row>
    <row r="322" ht="15.75" customHeight="1">
      <c r="A322" s="16"/>
      <c r="B322" s="16"/>
      <c r="C322" s="16"/>
      <c r="D322" s="16"/>
      <c r="E322" s="16"/>
      <c r="F322" s="16"/>
    </row>
    <row r="323" ht="15.75" customHeight="1">
      <c r="A323" s="16"/>
      <c r="B323" s="16"/>
      <c r="C323" s="16"/>
      <c r="D323" s="16"/>
      <c r="E323" s="16"/>
      <c r="F323" s="16"/>
    </row>
    <row r="324" ht="15.75" customHeight="1">
      <c r="A324" s="16"/>
      <c r="B324" s="16"/>
      <c r="C324" s="16"/>
      <c r="D324" s="16"/>
      <c r="E324" s="16"/>
      <c r="F324" s="16"/>
    </row>
    <row r="325" ht="15.75" customHeight="1">
      <c r="A325" s="16"/>
      <c r="B325" s="16"/>
      <c r="C325" s="16"/>
      <c r="D325" s="16"/>
      <c r="E325" s="16"/>
      <c r="F325" s="16"/>
    </row>
    <row r="326" ht="15.75" customHeight="1">
      <c r="A326" s="16"/>
      <c r="B326" s="16"/>
      <c r="C326" s="16"/>
      <c r="D326" s="16"/>
      <c r="E326" s="16"/>
      <c r="F326" s="16"/>
    </row>
    <row r="327" ht="15.75" customHeight="1">
      <c r="A327" s="16"/>
      <c r="B327" s="16"/>
      <c r="C327" s="16"/>
      <c r="D327" s="16"/>
      <c r="E327" s="16"/>
      <c r="F327" s="16"/>
    </row>
    <row r="328" ht="15.75" customHeight="1">
      <c r="A328" s="16"/>
      <c r="B328" s="16"/>
      <c r="C328" s="16"/>
      <c r="D328" s="16"/>
      <c r="E328" s="16"/>
      <c r="F328" s="16"/>
    </row>
    <row r="329" ht="15.75" customHeight="1">
      <c r="A329" s="16"/>
      <c r="B329" s="16"/>
      <c r="C329" s="16"/>
      <c r="D329" s="16"/>
      <c r="E329" s="16"/>
      <c r="F329" s="16"/>
    </row>
    <row r="330" ht="15.75" customHeight="1">
      <c r="A330" s="16"/>
      <c r="B330" s="16"/>
      <c r="C330" s="16"/>
      <c r="D330" s="16"/>
      <c r="E330" s="16"/>
      <c r="F330" s="16"/>
    </row>
    <row r="331" ht="15.75" customHeight="1">
      <c r="A331" s="16"/>
      <c r="B331" s="16"/>
      <c r="C331" s="16"/>
      <c r="D331" s="16"/>
      <c r="E331" s="16"/>
      <c r="F331" s="16"/>
    </row>
    <row r="332" ht="15.75" customHeight="1">
      <c r="A332" s="16"/>
      <c r="B332" s="16"/>
      <c r="C332" s="16"/>
      <c r="D332" s="16"/>
      <c r="E332" s="16"/>
      <c r="F332" s="16"/>
    </row>
    <row r="333" ht="15.75" customHeight="1">
      <c r="A333" s="16"/>
      <c r="B333" s="16"/>
      <c r="C333" s="16"/>
      <c r="D333" s="16"/>
      <c r="E333" s="16"/>
      <c r="F333" s="16"/>
    </row>
    <row r="334" ht="15.75" customHeight="1">
      <c r="A334" s="16"/>
      <c r="B334" s="16"/>
      <c r="C334" s="16"/>
      <c r="D334" s="16"/>
      <c r="E334" s="16"/>
      <c r="F334" s="16"/>
    </row>
    <row r="335" ht="15.75" customHeight="1">
      <c r="A335" s="16"/>
      <c r="B335" s="16"/>
      <c r="C335" s="16"/>
      <c r="D335" s="16"/>
      <c r="E335" s="16"/>
      <c r="F335" s="16"/>
    </row>
    <row r="336" ht="15.75" customHeight="1">
      <c r="A336" s="16"/>
      <c r="B336" s="16"/>
      <c r="C336" s="16"/>
      <c r="D336" s="16"/>
      <c r="E336" s="16"/>
      <c r="F336" s="16"/>
    </row>
    <row r="337" ht="15.75" customHeight="1">
      <c r="A337" s="16"/>
      <c r="B337" s="16"/>
      <c r="C337" s="16"/>
      <c r="D337" s="16"/>
      <c r="E337" s="16"/>
      <c r="F337" s="16"/>
    </row>
    <row r="338" ht="15.75" customHeight="1">
      <c r="A338" s="16"/>
      <c r="B338" s="16"/>
      <c r="C338" s="16"/>
      <c r="D338" s="16"/>
      <c r="E338" s="16"/>
      <c r="F338" s="16"/>
    </row>
    <row r="339" ht="15.75" customHeight="1">
      <c r="A339" s="16"/>
      <c r="B339" s="16"/>
      <c r="C339" s="16"/>
      <c r="D339" s="16"/>
      <c r="E339" s="16"/>
      <c r="F339" s="16"/>
    </row>
    <row r="340" ht="15.75" customHeight="1">
      <c r="A340" s="16"/>
      <c r="B340" s="16"/>
      <c r="C340" s="16"/>
      <c r="D340" s="16"/>
      <c r="E340" s="16"/>
      <c r="F340" s="16"/>
    </row>
    <row r="341" ht="15.75" customHeight="1">
      <c r="A341" s="16"/>
      <c r="B341" s="16"/>
      <c r="C341" s="16"/>
      <c r="D341" s="16"/>
      <c r="E341" s="16"/>
      <c r="F341" s="16"/>
    </row>
    <row r="342" ht="15.75" customHeight="1">
      <c r="A342" s="16"/>
      <c r="B342" s="16"/>
      <c r="C342" s="16"/>
      <c r="D342" s="16"/>
      <c r="E342" s="16"/>
      <c r="F342" s="16"/>
    </row>
    <row r="343" ht="15.75" customHeight="1">
      <c r="A343" s="16"/>
      <c r="B343" s="16"/>
      <c r="C343" s="16"/>
      <c r="D343" s="16"/>
      <c r="E343" s="16"/>
      <c r="F343" s="16"/>
    </row>
    <row r="344" ht="15.75" customHeight="1">
      <c r="A344" s="16"/>
      <c r="B344" s="16"/>
      <c r="C344" s="16"/>
      <c r="D344" s="16"/>
      <c r="E344" s="16"/>
      <c r="F344" s="16"/>
    </row>
    <row r="345" ht="15.75" customHeight="1">
      <c r="A345" s="16"/>
      <c r="B345" s="16"/>
      <c r="C345" s="16"/>
      <c r="D345" s="16"/>
      <c r="E345" s="16"/>
      <c r="F345" s="16"/>
    </row>
    <row r="346" ht="15.75" customHeight="1">
      <c r="A346" s="16"/>
      <c r="B346" s="16"/>
      <c r="C346" s="16"/>
      <c r="D346" s="16"/>
      <c r="E346" s="16"/>
      <c r="F346" s="16"/>
    </row>
    <row r="347" ht="15.75" customHeight="1">
      <c r="A347" s="16"/>
      <c r="B347" s="16"/>
      <c r="C347" s="16"/>
      <c r="D347" s="16"/>
      <c r="E347" s="16"/>
      <c r="F347" s="16"/>
    </row>
    <row r="348" ht="15.75" customHeight="1">
      <c r="A348" s="16"/>
      <c r="B348" s="16"/>
      <c r="C348" s="16"/>
      <c r="D348" s="16"/>
      <c r="E348" s="16"/>
      <c r="F348" s="16"/>
    </row>
    <row r="349" ht="15.75" customHeight="1">
      <c r="A349" s="16"/>
      <c r="B349" s="16"/>
      <c r="C349" s="16"/>
      <c r="D349" s="16"/>
      <c r="E349" s="16"/>
      <c r="F349" s="16"/>
    </row>
    <row r="350" ht="15.75" customHeight="1">
      <c r="A350" s="16"/>
      <c r="B350" s="16"/>
      <c r="C350" s="16"/>
      <c r="D350" s="16"/>
      <c r="E350" s="16"/>
      <c r="F350" s="16"/>
    </row>
    <row r="351" ht="15.75" customHeight="1">
      <c r="A351" s="16"/>
      <c r="B351" s="16"/>
      <c r="C351" s="16"/>
      <c r="D351" s="16"/>
      <c r="E351" s="16"/>
      <c r="F351" s="16"/>
    </row>
    <row r="352" ht="15.75" customHeight="1">
      <c r="A352" s="16"/>
      <c r="B352" s="16"/>
      <c r="C352" s="16"/>
      <c r="D352" s="16"/>
      <c r="E352" s="16"/>
      <c r="F352" s="16"/>
    </row>
    <row r="353" ht="15.75" customHeight="1">
      <c r="A353" s="16"/>
      <c r="B353" s="16"/>
      <c r="C353" s="16"/>
      <c r="D353" s="16"/>
      <c r="E353" s="16"/>
      <c r="F353" s="16"/>
    </row>
    <row r="354" ht="15.75" customHeight="1">
      <c r="A354" s="16"/>
      <c r="B354" s="16"/>
      <c r="C354" s="16"/>
      <c r="D354" s="16"/>
      <c r="E354" s="16"/>
      <c r="F354" s="16"/>
    </row>
    <row r="355" ht="15.75" customHeight="1">
      <c r="A355" s="16"/>
      <c r="B355" s="16"/>
      <c r="C355" s="16"/>
      <c r="D355" s="16"/>
      <c r="E355" s="16"/>
      <c r="F355" s="16"/>
    </row>
    <row r="356" ht="15.75" customHeight="1">
      <c r="A356" s="16"/>
      <c r="B356" s="16"/>
      <c r="C356" s="16"/>
      <c r="D356" s="16"/>
      <c r="E356" s="16"/>
      <c r="F356" s="16"/>
    </row>
    <row r="357" ht="15.75" customHeight="1">
      <c r="A357" s="16"/>
      <c r="B357" s="16"/>
      <c r="C357" s="16"/>
      <c r="D357" s="16"/>
      <c r="E357" s="16"/>
      <c r="F357" s="16"/>
    </row>
    <row r="358" ht="15.75" customHeight="1">
      <c r="A358" s="16"/>
      <c r="B358" s="16"/>
      <c r="C358" s="16"/>
      <c r="D358" s="16"/>
      <c r="E358" s="16"/>
      <c r="F358" s="16"/>
    </row>
    <row r="359" ht="15.75" customHeight="1">
      <c r="A359" s="16"/>
      <c r="B359" s="16"/>
      <c r="C359" s="16"/>
      <c r="D359" s="16"/>
      <c r="E359" s="16"/>
      <c r="F359" s="16"/>
    </row>
    <row r="360" ht="15.75" customHeight="1">
      <c r="A360" s="16"/>
      <c r="B360" s="16"/>
      <c r="C360" s="16"/>
      <c r="D360" s="16"/>
      <c r="E360" s="16"/>
      <c r="F360" s="16"/>
    </row>
    <row r="361" ht="15.75" customHeight="1">
      <c r="A361" s="16"/>
      <c r="B361" s="16"/>
      <c r="C361" s="16"/>
      <c r="D361" s="16"/>
      <c r="E361" s="16"/>
      <c r="F361" s="16"/>
    </row>
    <row r="362" ht="15.75" customHeight="1">
      <c r="A362" s="16"/>
      <c r="B362" s="16"/>
      <c r="C362" s="16"/>
      <c r="D362" s="16"/>
      <c r="E362" s="16"/>
      <c r="F362" s="16"/>
    </row>
    <row r="363" ht="15.75" customHeight="1">
      <c r="A363" s="16"/>
      <c r="B363" s="16"/>
      <c r="C363" s="16"/>
      <c r="D363" s="16"/>
      <c r="E363" s="16"/>
      <c r="F363" s="16"/>
    </row>
    <row r="364" ht="15.75" customHeight="1">
      <c r="A364" s="16"/>
      <c r="B364" s="16"/>
      <c r="C364" s="16"/>
      <c r="D364" s="16"/>
      <c r="E364" s="16"/>
      <c r="F364" s="16"/>
    </row>
    <row r="365" ht="15.75" customHeight="1">
      <c r="A365" s="16"/>
      <c r="B365" s="16"/>
      <c r="C365" s="16"/>
      <c r="D365" s="16"/>
      <c r="E365" s="16"/>
      <c r="F365" s="16"/>
    </row>
    <row r="366" ht="15.75" customHeight="1">
      <c r="A366" s="16"/>
      <c r="B366" s="16"/>
      <c r="C366" s="16"/>
      <c r="D366" s="16"/>
      <c r="E366" s="16"/>
      <c r="F366" s="16"/>
    </row>
    <row r="367" ht="15.75" customHeight="1">
      <c r="A367" s="16"/>
      <c r="B367" s="16"/>
      <c r="C367" s="16"/>
      <c r="D367" s="16"/>
      <c r="E367" s="16"/>
      <c r="F367" s="16"/>
    </row>
    <row r="368" ht="15.75" customHeight="1">
      <c r="A368" s="16"/>
      <c r="B368" s="16"/>
      <c r="C368" s="16"/>
      <c r="D368" s="16"/>
      <c r="E368" s="16"/>
      <c r="F368" s="16"/>
    </row>
    <row r="369" ht="15.75" customHeight="1">
      <c r="A369" s="16"/>
      <c r="B369" s="16"/>
      <c r="C369" s="16"/>
      <c r="D369" s="16"/>
      <c r="E369" s="16"/>
      <c r="F369" s="16"/>
    </row>
    <row r="370" ht="15.75" customHeight="1">
      <c r="A370" s="16"/>
      <c r="B370" s="16"/>
      <c r="C370" s="16"/>
      <c r="D370" s="16"/>
      <c r="E370" s="16"/>
      <c r="F370" s="16"/>
    </row>
    <row r="371" ht="15.75" customHeight="1">
      <c r="A371" s="16"/>
      <c r="B371" s="16"/>
      <c r="C371" s="16"/>
      <c r="D371" s="16"/>
      <c r="E371" s="16"/>
      <c r="F371" s="16"/>
    </row>
    <row r="372" ht="15.75" customHeight="1">
      <c r="A372" s="16"/>
      <c r="B372" s="16"/>
      <c r="C372" s="16"/>
      <c r="D372" s="16"/>
      <c r="E372" s="16"/>
      <c r="F372" s="16"/>
    </row>
    <row r="373" ht="15.75" customHeight="1">
      <c r="A373" s="16"/>
      <c r="B373" s="16"/>
      <c r="C373" s="16"/>
      <c r="D373" s="16"/>
      <c r="E373" s="16"/>
      <c r="F373" s="16"/>
    </row>
    <row r="374" ht="15.75" customHeight="1">
      <c r="A374" s="16"/>
      <c r="B374" s="16"/>
      <c r="C374" s="16"/>
      <c r="D374" s="16"/>
      <c r="E374" s="16"/>
      <c r="F374" s="16"/>
    </row>
    <row r="375" ht="15.75" customHeight="1">
      <c r="A375" s="16"/>
      <c r="B375" s="16"/>
      <c r="C375" s="16"/>
      <c r="D375" s="16"/>
      <c r="E375" s="16"/>
      <c r="F375" s="16"/>
    </row>
    <row r="376" ht="15.75" customHeight="1">
      <c r="A376" s="16"/>
      <c r="B376" s="16"/>
      <c r="C376" s="16"/>
      <c r="D376" s="16"/>
      <c r="E376" s="16"/>
      <c r="F376" s="16"/>
    </row>
    <row r="377" ht="15.75" customHeight="1">
      <c r="A377" s="16"/>
      <c r="B377" s="16"/>
      <c r="C377" s="16"/>
      <c r="D377" s="16"/>
      <c r="E377" s="16"/>
      <c r="F377" s="16"/>
    </row>
    <row r="378" ht="15.75" customHeight="1">
      <c r="A378" s="16"/>
      <c r="B378" s="16"/>
      <c r="C378" s="16"/>
      <c r="D378" s="16"/>
      <c r="E378" s="16"/>
      <c r="F378" s="16"/>
    </row>
    <row r="379" ht="15.75" customHeight="1">
      <c r="A379" s="16"/>
      <c r="B379" s="16"/>
      <c r="C379" s="16"/>
      <c r="D379" s="16"/>
      <c r="E379" s="16"/>
      <c r="F379" s="16"/>
    </row>
    <row r="380" ht="15.75" customHeight="1">
      <c r="A380" s="16"/>
      <c r="B380" s="16"/>
      <c r="C380" s="16"/>
      <c r="D380" s="16"/>
      <c r="E380" s="16"/>
      <c r="F380" s="16"/>
    </row>
    <row r="381" ht="15.75" customHeight="1">
      <c r="A381" s="16"/>
      <c r="B381" s="16"/>
      <c r="C381" s="16"/>
      <c r="D381" s="16"/>
      <c r="E381" s="16"/>
      <c r="F381" s="16"/>
    </row>
    <row r="382" ht="15.75" customHeight="1">
      <c r="A382" s="16"/>
      <c r="B382" s="16"/>
      <c r="C382" s="16"/>
      <c r="D382" s="16"/>
      <c r="E382" s="16"/>
      <c r="F382" s="16"/>
    </row>
    <row r="383" ht="15.75" customHeight="1">
      <c r="A383" s="16"/>
      <c r="B383" s="16"/>
      <c r="C383" s="16"/>
      <c r="D383" s="16"/>
      <c r="E383" s="16"/>
      <c r="F383" s="16"/>
    </row>
    <row r="384" ht="15.75" customHeight="1">
      <c r="A384" s="16"/>
      <c r="B384" s="16"/>
      <c r="C384" s="16"/>
      <c r="D384" s="16"/>
      <c r="E384" s="16"/>
      <c r="F384" s="16"/>
    </row>
    <row r="385" ht="15.75" customHeight="1">
      <c r="A385" s="16"/>
      <c r="B385" s="16"/>
      <c r="C385" s="16"/>
      <c r="D385" s="16"/>
      <c r="E385" s="16"/>
      <c r="F385" s="16"/>
    </row>
    <row r="386" ht="15.75" customHeight="1">
      <c r="A386" s="16"/>
      <c r="B386" s="16"/>
      <c r="C386" s="16"/>
      <c r="D386" s="16"/>
      <c r="E386" s="16"/>
      <c r="F386" s="16"/>
    </row>
    <row r="387" ht="15.75" customHeight="1">
      <c r="A387" s="16"/>
      <c r="B387" s="16"/>
      <c r="C387" s="16"/>
      <c r="D387" s="16"/>
      <c r="E387" s="16"/>
      <c r="F387" s="16"/>
    </row>
    <row r="388" ht="15.75" customHeight="1">
      <c r="A388" s="16"/>
      <c r="B388" s="16"/>
      <c r="C388" s="16"/>
      <c r="D388" s="16"/>
      <c r="E388" s="16"/>
      <c r="F388" s="16"/>
    </row>
    <row r="389" ht="15.75" customHeight="1">
      <c r="A389" s="16"/>
      <c r="B389" s="16"/>
      <c r="C389" s="16"/>
      <c r="D389" s="16"/>
      <c r="E389" s="16"/>
      <c r="F389" s="16"/>
    </row>
    <row r="390" ht="15.75" customHeight="1">
      <c r="A390" s="16"/>
      <c r="B390" s="16"/>
      <c r="C390" s="16"/>
      <c r="D390" s="16"/>
      <c r="E390" s="16"/>
      <c r="F390" s="16"/>
    </row>
    <row r="391" ht="15.75" customHeight="1">
      <c r="A391" s="16"/>
      <c r="B391" s="16"/>
      <c r="C391" s="16"/>
      <c r="D391" s="16"/>
      <c r="E391" s="16"/>
      <c r="F391" s="16"/>
    </row>
    <row r="392" ht="15.75" customHeight="1">
      <c r="A392" s="16"/>
      <c r="B392" s="16"/>
      <c r="C392" s="16"/>
      <c r="D392" s="16"/>
      <c r="E392" s="16"/>
      <c r="F392" s="16"/>
    </row>
    <row r="393" ht="15.75" customHeight="1">
      <c r="A393" s="16"/>
      <c r="B393" s="16"/>
      <c r="C393" s="16"/>
      <c r="D393" s="16"/>
      <c r="E393" s="16"/>
      <c r="F393" s="16"/>
    </row>
    <row r="394" ht="15.75" customHeight="1">
      <c r="A394" s="16"/>
      <c r="B394" s="16"/>
      <c r="C394" s="16"/>
      <c r="D394" s="16"/>
      <c r="E394" s="16"/>
      <c r="F394" s="16"/>
    </row>
    <row r="395" ht="15.75" customHeight="1">
      <c r="A395" s="16"/>
      <c r="B395" s="16"/>
      <c r="C395" s="16"/>
      <c r="D395" s="16"/>
      <c r="E395" s="16"/>
      <c r="F395" s="16"/>
    </row>
    <row r="396" ht="15.75" customHeight="1">
      <c r="A396" s="16"/>
      <c r="B396" s="16"/>
      <c r="C396" s="16"/>
      <c r="D396" s="16"/>
      <c r="E396" s="16"/>
      <c r="F396" s="16"/>
    </row>
    <row r="397" ht="15.75" customHeight="1">
      <c r="A397" s="16"/>
      <c r="B397" s="16"/>
      <c r="C397" s="16"/>
      <c r="D397" s="16"/>
      <c r="E397" s="16"/>
      <c r="F397" s="16"/>
    </row>
    <row r="398" ht="15.75" customHeight="1">
      <c r="A398" s="16"/>
      <c r="B398" s="16"/>
      <c r="C398" s="16"/>
      <c r="D398" s="16"/>
      <c r="E398" s="16"/>
      <c r="F398" s="16"/>
    </row>
    <row r="399" ht="15.75" customHeight="1">
      <c r="A399" s="16"/>
      <c r="B399" s="16"/>
      <c r="C399" s="16"/>
      <c r="D399" s="16"/>
      <c r="E399" s="16"/>
      <c r="F399" s="16"/>
    </row>
    <row r="400" ht="15.75" customHeight="1">
      <c r="A400" s="16"/>
      <c r="B400" s="16"/>
      <c r="C400" s="16"/>
      <c r="D400" s="16"/>
      <c r="E400" s="16"/>
      <c r="F400" s="16"/>
    </row>
    <row r="401" ht="15.75" customHeight="1">
      <c r="A401" s="16"/>
      <c r="B401" s="16"/>
      <c r="C401" s="16"/>
      <c r="D401" s="16"/>
      <c r="E401" s="16"/>
      <c r="F401" s="16"/>
    </row>
    <row r="402" ht="15.75" customHeight="1">
      <c r="A402" s="16"/>
      <c r="B402" s="16"/>
      <c r="C402" s="16"/>
      <c r="D402" s="16"/>
      <c r="E402" s="16"/>
      <c r="F402" s="16"/>
    </row>
    <row r="403" ht="15.75" customHeight="1">
      <c r="A403" s="16"/>
      <c r="B403" s="16"/>
      <c r="C403" s="16"/>
      <c r="D403" s="16"/>
      <c r="E403" s="16"/>
      <c r="F403" s="16"/>
    </row>
    <row r="404" ht="15.75" customHeight="1">
      <c r="A404" s="16"/>
      <c r="B404" s="16"/>
      <c r="C404" s="16"/>
      <c r="D404" s="16"/>
      <c r="E404" s="16"/>
      <c r="F404" s="16"/>
    </row>
    <row r="405" ht="15.75" customHeight="1">
      <c r="A405" s="16"/>
      <c r="B405" s="16"/>
      <c r="C405" s="16"/>
      <c r="D405" s="16"/>
      <c r="E405" s="16"/>
      <c r="F405" s="16"/>
    </row>
    <row r="406" ht="15.75" customHeight="1">
      <c r="A406" s="16"/>
      <c r="B406" s="16"/>
      <c r="C406" s="16"/>
      <c r="D406" s="16"/>
      <c r="E406" s="16"/>
      <c r="F406" s="16"/>
    </row>
    <row r="407" ht="15.75" customHeight="1">
      <c r="A407" s="16"/>
      <c r="B407" s="16"/>
      <c r="C407" s="16"/>
      <c r="D407" s="16"/>
      <c r="E407" s="16"/>
      <c r="F407" s="16"/>
    </row>
    <row r="408" ht="15.75" customHeight="1">
      <c r="A408" s="16"/>
      <c r="B408" s="16"/>
      <c r="C408" s="16"/>
      <c r="D408" s="16"/>
      <c r="E408" s="16"/>
      <c r="F408" s="16"/>
    </row>
    <row r="409" ht="15.75" customHeight="1">
      <c r="A409" s="16"/>
      <c r="B409" s="16"/>
      <c r="C409" s="16"/>
      <c r="D409" s="16"/>
      <c r="E409" s="16"/>
      <c r="F409" s="16"/>
    </row>
    <row r="410" ht="15.75" customHeight="1">
      <c r="A410" s="16"/>
      <c r="B410" s="16"/>
      <c r="C410" s="16"/>
      <c r="D410" s="16"/>
      <c r="E410" s="16"/>
      <c r="F410" s="16"/>
    </row>
    <row r="411" ht="15.75" customHeight="1">
      <c r="A411" s="16"/>
      <c r="B411" s="16"/>
      <c r="C411" s="16"/>
      <c r="D411" s="16"/>
      <c r="E411" s="16"/>
      <c r="F411" s="16"/>
    </row>
    <row r="412" ht="15.75" customHeight="1">
      <c r="A412" s="16"/>
      <c r="B412" s="16"/>
      <c r="C412" s="16"/>
      <c r="D412" s="16"/>
      <c r="E412" s="16"/>
      <c r="F412" s="16"/>
    </row>
    <row r="413" ht="15.75" customHeight="1">
      <c r="A413" s="16"/>
      <c r="B413" s="16"/>
      <c r="C413" s="16"/>
      <c r="D413" s="16"/>
      <c r="E413" s="16"/>
      <c r="F413" s="16"/>
    </row>
    <row r="414" ht="15.75" customHeight="1">
      <c r="A414" s="16"/>
      <c r="B414" s="16"/>
      <c r="C414" s="16"/>
      <c r="D414" s="16"/>
      <c r="E414" s="16"/>
      <c r="F414" s="16"/>
    </row>
    <row r="415" ht="15.75" customHeight="1">
      <c r="A415" s="16"/>
      <c r="B415" s="16"/>
      <c r="C415" s="16"/>
      <c r="D415" s="16"/>
      <c r="E415" s="16"/>
      <c r="F415" s="16"/>
    </row>
    <row r="416" ht="15.75" customHeight="1">
      <c r="A416" s="16"/>
      <c r="B416" s="16"/>
      <c r="C416" s="16"/>
      <c r="D416" s="16"/>
      <c r="E416" s="16"/>
      <c r="F416" s="16"/>
    </row>
    <row r="417" ht="15.75" customHeight="1">
      <c r="A417" s="16"/>
      <c r="B417" s="16"/>
      <c r="C417" s="16"/>
      <c r="D417" s="16"/>
      <c r="E417" s="16"/>
      <c r="F417" s="16"/>
    </row>
    <row r="418" ht="15.75" customHeight="1">
      <c r="A418" s="16"/>
      <c r="B418" s="16"/>
      <c r="C418" s="16"/>
      <c r="D418" s="16"/>
      <c r="E418" s="16"/>
      <c r="F418" s="16"/>
    </row>
    <row r="419" ht="15.75" customHeight="1">
      <c r="A419" s="16"/>
      <c r="B419" s="16"/>
      <c r="C419" s="16"/>
      <c r="D419" s="16"/>
      <c r="E419" s="16"/>
      <c r="F419" s="16"/>
    </row>
    <row r="420" ht="15.75" customHeight="1">
      <c r="A420" s="16"/>
      <c r="B420" s="16"/>
      <c r="C420" s="16"/>
      <c r="D420" s="16"/>
      <c r="E420" s="16"/>
      <c r="F420" s="16"/>
    </row>
    <row r="421" ht="15.75" customHeight="1">
      <c r="A421" s="16"/>
      <c r="B421" s="16"/>
      <c r="C421" s="16"/>
      <c r="D421" s="16"/>
      <c r="E421" s="16"/>
      <c r="F421" s="16"/>
    </row>
    <row r="422" ht="15.75" customHeight="1">
      <c r="A422" s="16"/>
      <c r="B422" s="16"/>
      <c r="C422" s="16"/>
      <c r="D422" s="16"/>
      <c r="E422" s="16"/>
      <c r="F422" s="16"/>
    </row>
    <row r="423" ht="15.75" customHeight="1">
      <c r="A423" s="16"/>
      <c r="B423" s="16"/>
      <c r="C423" s="16"/>
      <c r="D423" s="16"/>
      <c r="E423" s="16"/>
      <c r="F423" s="16"/>
    </row>
    <row r="424" ht="15.75" customHeight="1">
      <c r="A424" s="16"/>
      <c r="B424" s="16"/>
      <c r="C424" s="16"/>
      <c r="D424" s="16"/>
      <c r="E424" s="16"/>
      <c r="F424" s="16"/>
    </row>
    <row r="425" ht="15.75" customHeight="1">
      <c r="A425" s="16"/>
      <c r="B425" s="16"/>
      <c r="C425" s="16"/>
      <c r="D425" s="16"/>
      <c r="E425" s="16"/>
      <c r="F425" s="16"/>
    </row>
    <row r="426" ht="15.75" customHeight="1">
      <c r="A426" s="16"/>
      <c r="B426" s="16"/>
      <c r="C426" s="16"/>
      <c r="D426" s="16"/>
      <c r="E426" s="16"/>
      <c r="F426" s="16"/>
    </row>
    <row r="427" ht="15.75" customHeight="1">
      <c r="A427" s="16"/>
      <c r="B427" s="16"/>
      <c r="C427" s="16"/>
      <c r="D427" s="16"/>
      <c r="E427" s="16"/>
      <c r="F427" s="16"/>
    </row>
    <row r="428" ht="15.75" customHeight="1">
      <c r="A428" s="16"/>
      <c r="B428" s="16"/>
      <c r="C428" s="16"/>
      <c r="D428" s="16"/>
      <c r="E428" s="16"/>
      <c r="F428" s="16"/>
    </row>
    <row r="429" ht="15.75" customHeight="1">
      <c r="A429" s="16"/>
      <c r="B429" s="16"/>
      <c r="C429" s="16"/>
      <c r="D429" s="16"/>
      <c r="E429" s="16"/>
      <c r="F429" s="16"/>
    </row>
    <row r="430" ht="15.75" customHeight="1">
      <c r="A430" s="16"/>
      <c r="B430" s="16"/>
      <c r="C430" s="16"/>
      <c r="D430" s="16"/>
      <c r="E430" s="16"/>
      <c r="F430" s="16"/>
    </row>
    <row r="431" ht="15.75" customHeight="1">
      <c r="A431" s="16"/>
      <c r="B431" s="16"/>
      <c r="C431" s="16"/>
      <c r="D431" s="16"/>
      <c r="E431" s="16"/>
      <c r="F431" s="16"/>
    </row>
    <row r="432" ht="15.75" customHeight="1">
      <c r="A432" s="16"/>
      <c r="B432" s="16"/>
      <c r="C432" s="16"/>
      <c r="D432" s="16"/>
      <c r="E432" s="16"/>
      <c r="F432" s="16"/>
    </row>
    <row r="433" ht="15.75" customHeight="1">
      <c r="A433" s="16"/>
      <c r="B433" s="16"/>
      <c r="C433" s="16"/>
      <c r="D433" s="16"/>
      <c r="E433" s="16"/>
      <c r="F433" s="16"/>
    </row>
    <row r="434" ht="15.75" customHeight="1">
      <c r="A434" s="16"/>
      <c r="B434" s="16"/>
      <c r="C434" s="16"/>
      <c r="D434" s="16"/>
      <c r="E434" s="16"/>
      <c r="F434" s="16"/>
    </row>
    <row r="435" ht="15.75" customHeight="1">
      <c r="A435" s="16"/>
      <c r="B435" s="16"/>
      <c r="C435" s="16"/>
      <c r="D435" s="16"/>
      <c r="E435" s="16"/>
      <c r="F435" s="16"/>
    </row>
    <row r="436" ht="15.75" customHeight="1">
      <c r="A436" s="16"/>
      <c r="B436" s="16"/>
      <c r="C436" s="16"/>
      <c r="D436" s="16"/>
      <c r="E436" s="16"/>
      <c r="F436" s="16"/>
    </row>
    <row r="437" ht="15.75" customHeight="1">
      <c r="A437" s="16"/>
      <c r="B437" s="16"/>
      <c r="C437" s="16"/>
      <c r="D437" s="16"/>
      <c r="E437" s="16"/>
      <c r="F437" s="16"/>
    </row>
    <row r="438" ht="15.75" customHeight="1">
      <c r="A438" s="16"/>
      <c r="B438" s="16"/>
      <c r="C438" s="16"/>
      <c r="D438" s="16"/>
      <c r="E438" s="16"/>
      <c r="F438" s="16"/>
    </row>
    <row r="439" ht="15.75" customHeight="1">
      <c r="A439" s="16"/>
      <c r="B439" s="16"/>
      <c r="C439" s="16"/>
      <c r="D439" s="16"/>
      <c r="E439" s="16"/>
      <c r="F439" s="16"/>
    </row>
    <row r="440" ht="15.75" customHeight="1">
      <c r="A440" s="16"/>
      <c r="B440" s="16"/>
      <c r="C440" s="16"/>
      <c r="D440" s="16"/>
      <c r="E440" s="16"/>
      <c r="F440" s="16"/>
    </row>
    <row r="441" ht="15.75" customHeight="1">
      <c r="A441" s="16"/>
      <c r="B441" s="16"/>
      <c r="C441" s="16"/>
      <c r="D441" s="16"/>
      <c r="E441" s="16"/>
      <c r="F441" s="16"/>
    </row>
    <row r="442" ht="15.75" customHeight="1">
      <c r="A442" s="16"/>
      <c r="B442" s="16"/>
      <c r="C442" s="16"/>
      <c r="D442" s="16"/>
      <c r="E442" s="16"/>
      <c r="F442" s="16"/>
    </row>
    <row r="443" ht="15.75" customHeight="1">
      <c r="A443" s="16"/>
      <c r="B443" s="16"/>
      <c r="C443" s="16"/>
      <c r="D443" s="16"/>
      <c r="E443" s="16"/>
      <c r="F443" s="16"/>
    </row>
    <row r="444" ht="15.75" customHeight="1">
      <c r="A444" s="16"/>
      <c r="B444" s="16"/>
      <c r="C444" s="16"/>
      <c r="D444" s="16"/>
      <c r="E444" s="16"/>
      <c r="F444" s="16"/>
    </row>
    <row r="445" ht="15.75" customHeight="1">
      <c r="A445" s="16"/>
      <c r="B445" s="16"/>
      <c r="C445" s="16"/>
      <c r="D445" s="16"/>
      <c r="E445" s="16"/>
      <c r="F445" s="16"/>
    </row>
    <row r="446" ht="15.75" customHeight="1">
      <c r="A446" s="16"/>
      <c r="B446" s="16"/>
      <c r="C446" s="16"/>
      <c r="D446" s="16"/>
      <c r="E446" s="16"/>
      <c r="F446" s="16"/>
    </row>
    <row r="447" ht="15.75" customHeight="1">
      <c r="A447" s="16"/>
      <c r="B447" s="16"/>
      <c r="C447" s="16"/>
      <c r="D447" s="16"/>
      <c r="E447" s="16"/>
      <c r="F447" s="16"/>
    </row>
    <row r="448" ht="15.75" customHeight="1">
      <c r="A448" s="16"/>
      <c r="B448" s="16"/>
      <c r="C448" s="16"/>
      <c r="D448" s="16"/>
      <c r="E448" s="16"/>
      <c r="F448" s="16"/>
    </row>
    <row r="449" ht="15.75" customHeight="1">
      <c r="A449" s="16"/>
      <c r="B449" s="16"/>
      <c r="C449" s="16"/>
      <c r="D449" s="16"/>
      <c r="E449" s="16"/>
      <c r="F449" s="16"/>
    </row>
    <row r="450" ht="15.75" customHeight="1">
      <c r="A450" s="16"/>
      <c r="B450" s="16"/>
      <c r="C450" s="16"/>
      <c r="D450" s="16"/>
      <c r="E450" s="16"/>
      <c r="F450" s="16"/>
    </row>
    <row r="451" ht="15.75" customHeight="1">
      <c r="A451" s="16"/>
      <c r="B451" s="16"/>
      <c r="C451" s="16"/>
      <c r="D451" s="16"/>
      <c r="E451" s="16"/>
      <c r="F451" s="16"/>
    </row>
    <row r="452" ht="15.75" customHeight="1">
      <c r="A452" s="16"/>
      <c r="B452" s="16"/>
      <c r="C452" s="16"/>
      <c r="D452" s="16"/>
      <c r="E452" s="16"/>
      <c r="F452" s="16"/>
    </row>
    <row r="453" ht="15.75" customHeight="1">
      <c r="A453" s="16"/>
      <c r="B453" s="16"/>
      <c r="C453" s="16"/>
      <c r="D453" s="16"/>
      <c r="E453" s="16"/>
      <c r="F453" s="16"/>
    </row>
    <row r="454" ht="15.75" customHeight="1">
      <c r="A454" s="16"/>
      <c r="B454" s="16"/>
      <c r="C454" s="16"/>
      <c r="D454" s="16"/>
      <c r="E454" s="16"/>
      <c r="F454" s="16"/>
    </row>
    <row r="455" ht="15.75" customHeight="1">
      <c r="A455" s="16"/>
      <c r="B455" s="16"/>
      <c r="C455" s="16"/>
      <c r="D455" s="16"/>
      <c r="E455" s="16"/>
      <c r="F455" s="16"/>
    </row>
    <row r="456" ht="15.75" customHeight="1">
      <c r="A456" s="16"/>
      <c r="B456" s="16"/>
      <c r="C456" s="16"/>
      <c r="D456" s="16"/>
      <c r="E456" s="16"/>
      <c r="F456" s="16"/>
    </row>
    <row r="457" ht="15.75" customHeight="1">
      <c r="A457" s="16"/>
      <c r="B457" s="16"/>
      <c r="C457" s="16"/>
      <c r="D457" s="16"/>
      <c r="E457" s="16"/>
      <c r="F457" s="16"/>
    </row>
    <row r="458" ht="15.75" customHeight="1">
      <c r="A458" s="16"/>
      <c r="B458" s="16"/>
      <c r="C458" s="16"/>
      <c r="D458" s="16"/>
      <c r="E458" s="16"/>
      <c r="F458" s="16"/>
    </row>
    <row r="459" ht="15.75" customHeight="1">
      <c r="A459" s="16"/>
      <c r="B459" s="16"/>
      <c r="C459" s="16"/>
      <c r="D459" s="16"/>
      <c r="E459" s="16"/>
      <c r="F459" s="16"/>
    </row>
    <row r="460" ht="15.75" customHeight="1">
      <c r="A460" s="16"/>
      <c r="B460" s="16"/>
      <c r="C460" s="16"/>
      <c r="D460" s="16"/>
      <c r="E460" s="16"/>
      <c r="F460" s="16"/>
    </row>
    <row r="461" ht="15.75" customHeight="1">
      <c r="A461" s="16"/>
      <c r="B461" s="16"/>
      <c r="C461" s="16"/>
      <c r="D461" s="16"/>
      <c r="E461" s="16"/>
      <c r="F461" s="16"/>
    </row>
    <row r="462" ht="15.75" customHeight="1">
      <c r="A462" s="16"/>
      <c r="B462" s="16"/>
      <c r="C462" s="16"/>
      <c r="D462" s="16"/>
      <c r="E462" s="16"/>
      <c r="F462" s="16"/>
    </row>
    <row r="463" ht="15.75" customHeight="1">
      <c r="A463" s="16"/>
      <c r="B463" s="16"/>
      <c r="C463" s="16"/>
      <c r="D463" s="16"/>
      <c r="E463" s="16"/>
      <c r="F463" s="16"/>
    </row>
    <row r="464" ht="15.75" customHeight="1">
      <c r="A464" s="16"/>
      <c r="B464" s="16"/>
      <c r="C464" s="16"/>
      <c r="D464" s="16"/>
      <c r="E464" s="16"/>
      <c r="F464" s="16"/>
    </row>
    <row r="465" ht="15.75" customHeight="1">
      <c r="A465" s="16"/>
      <c r="B465" s="16"/>
      <c r="C465" s="16"/>
      <c r="D465" s="16"/>
      <c r="E465" s="16"/>
      <c r="F465" s="16"/>
    </row>
    <row r="466" ht="15.75" customHeight="1">
      <c r="A466" s="16"/>
      <c r="B466" s="16"/>
      <c r="C466" s="16"/>
      <c r="D466" s="16"/>
      <c r="E466" s="16"/>
      <c r="F466" s="16"/>
    </row>
    <row r="467" ht="15.75" customHeight="1">
      <c r="A467" s="16"/>
      <c r="B467" s="16"/>
      <c r="C467" s="16"/>
      <c r="D467" s="16"/>
      <c r="E467" s="16"/>
      <c r="F467" s="16"/>
    </row>
    <row r="468" ht="15.75" customHeight="1">
      <c r="A468" s="16"/>
      <c r="B468" s="16"/>
      <c r="C468" s="16"/>
      <c r="D468" s="16"/>
      <c r="E468" s="16"/>
      <c r="F468" s="16"/>
    </row>
    <row r="469" ht="15.75" customHeight="1">
      <c r="A469" s="16"/>
      <c r="B469" s="16"/>
      <c r="C469" s="16"/>
      <c r="D469" s="16"/>
      <c r="E469" s="16"/>
      <c r="F469" s="16"/>
    </row>
    <row r="470" ht="15.75" customHeight="1">
      <c r="A470" s="16"/>
      <c r="B470" s="16"/>
      <c r="C470" s="16"/>
      <c r="D470" s="16"/>
      <c r="E470" s="16"/>
      <c r="F470" s="16"/>
    </row>
    <row r="471" ht="15.75" customHeight="1">
      <c r="A471" s="16"/>
      <c r="B471" s="16"/>
      <c r="C471" s="16"/>
      <c r="D471" s="16"/>
      <c r="E471" s="16"/>
      <c r="F471" s="16"/>
    </row>
    <row r="472" ht="15.75" customHeight="1">
      <c r="A472" s="16"/>
      <c r="B472" s="16"/>
      <c r="C472" s="16"/>
      <c r="D472" s="16"/>
      <c r="E472" s="16"/>
      <c r="F472" s="16"/>
    </row>
    <row r="473" ht="15.75" customHeight="1">
      <c r="A473" s="16"/>
      <c r="B473" s="16"/>
      <c r="C473" s="16"/>
      <c r="D473" s="16"/>
      <c r="E473" s="16"/>
      <c r="F473" s="16"/>
    </row>
    <row r="474" ht="15.75" customHeight="1">
      <c r="A474" s="16"/>
      <c r="B474" s="16"/>
      <c r="C474" s="16"/>
      <c r="D474" s="16"/>
      <c r="E474" s="16"/>
      <c r="F474" s="16"/>
    </row>
    <row r="475" ht="15.75" customHeight="1">
      <c r="A475" s="16"/>
      <c r="B475" s="16"/>
      <c r="C475" s="16"/>
      <c r="D475" s="16"/>
      <c r="E475" s="16"/>
      <c r="F475" s="16"/>
    </row>
    <row r="476" ht="15.75" customHeight="1">
      <c r="A476" s="16"/>
      <c r="B476" s="16"/>
      <c r="C476" s="16"/>
      <c r="D476" s="16"/>
      <c r="E476" s="16"/>
      <c r="F476" s="16"/>
    </row>
    <row r="477" ht="15.75" customHeight="1">
      <c r="A477" s="16"/>
      <c r="B477" s="16"/>
      <c r="C477" s="16"/>
      <c r="D477" s="16"/>
      <c r="E477" s="16"/>
      <c r="F477" s="16"/>
    </row>
    <row r="478" ht="15.75" customHeight="1">
      <c r="A478" s="16"/>
      <c r="B478" s="16"/>
      <c r="C478" s="16"/>
      <c r="D478" s="16"/>
      <c r="E478" s="16"/>
      <c r="F478" s="16"/>
    </row>
    <row r="479" ht="15.75" customHeight="1">
      <c r="A479" s="16"/>
      <c r="B479" s="16"/>
      <c r="C479" s="16"/>
      <c r="D479" s="16"/>
      <c r="E479" s="16"/>
      <c r="F479" s="16"/>
    </row>
    <row r="480" ht="15.75" customHeight="1">
      <c r="A480" s="16"/>
      <c r="B480" s="16"/>
      <c r="C480" s="16"/>
      <c r="D480" s="16"/>
      <c r="E480" s="16"/>
      <c r="F480" s="16"/>
    </row>
    <row r="481" ht="15.75" customHeight="1">
      <c r="A481" s="16"/>
      <c r="B481" s="16"/>
      <c r="C481" s="16"/>
      <c r="D481" s="16"/>
      <c r="E481" s="16"/>
      <c r="F481" s="16"/>
    </row>
    <row r="482" ht="15.75" customHeight="1">
      <c r="A482" s="16"/>
      <c r="B482" s="16"/>
      <c r="C482" s="16"/>
      <c r="D482" s="16"/>
      <c r="E482" s="16"/>
      <c r="F482" s="16"/>
    </row>
    <row r="483" ht="15.75" customHeight="1">
      <c r="A483" s="16"/>
      <c r="B483" s="16"/>
      <c r="C483" s="16"/>
      <c r="D483" s="16"/>
      <c r="E483" s="16"/>
      <c r="F483" s="16"/>
    </row>
    <row r="484" ht="15.75" customHeight="1">
      <c r="A484" s="16"/>
      <c r="B484" s="16"/>
      <c r="C484" s="16"/>
      <c r="D484" s="16"/>
      <c r="E484" s="16"/>
      <c r="F484" s="16"/>
    </row>
    <row r="485" ht="15.75" customHeight="1">
      <c r="A485" s="16"/>
      <c r="B485" s="16"/>
      <c r="C485" s="16"/>
      <c r="D485" s="16"/>
      <c r="E485" s="16"/>
      <c r="F485" s="16"/>
    </row>
    <row r="486" ht="15.75" customHeight="1">
      <c r="A486" s="16"/>
      <c r="B486" s="16"/>
      <c r="C486" s="16"/>
      <c r="D486" s="16"/>
      <c r="E486" s="16"/>
      <c r="F486" s="16"/>
    </row>
    <row r="487" ht="15.75" customHeight="1">
      <c r="A487" s="16"/>
      <c r="B487" s="16"/>
      <c r="C487" s="16"/>
      <c r="D487" s="16"/>
      <c r="E487" s="16"/>
      <c r="F487" s="16"/>
    </row>
    <row r="488" ht="15.75" customHeight="1">
      <c r="A488" s="16"/>
      <c r="B488" s="16"/>
      <c r="C488" s="16"/>
      <c r="D488" s="16"/>
      <c r="E488" s="16"/>
      <c r="F488" s="16"/>
    </row>
    <row r="489" ht="15.75" customHeight="1">
      <c r="A489" s="16"/>
      <c r="B489" s="16"/>
      <c r="C489" s="16"/>
      <c r="D489" s="16"/>
      <c r="E489" s="16"/>
      <c r="F489" s="16"/>
    </row>
    <row r="490" ht="15.75" customHeight="1">
      <c r="A490" s="16"/>
      <c r="B490" s="16"/>
      <c r="C490" s="16"/>
      <c r="D490" s="16"/>
      <c r="E490" s="16"/>
      <c r="F490" s="16"/>
    </row>
    <row r="491" ht="15.75" customHeight="1">
      <c r="A491" s="16"/>
      <c r="B491" s="16"/>
      <c r="C491" s="16"/>
      <c r="D491" s="16"/>
      <c r="E491" s="16"/>
      <c r="F491" s="16"/>
    </row>
    <row r="492" ht="15.75" customHeight="1">
      <c r="A492" s="16"/>
      <c r="B492" s="16"/>
      <c r="C492" s="16"/>
      <c r="D492" s="16"/>
      <c r="E492" s="16"/>
      <c r="F492" s="16"/>
    </row>
    <row r="493" ht="15.75" customHeight="1">
      <c r="A493" s="16"/>
      <c r="B493" s="16"/>
      <c r="C493" s="16"/>
      <c r="D493" s="16"/>
      <c r="E493" s="16"/>
      <c r="F493" s="16"/>
    </row>
    <row r="494" ht="15.75" customHeight="1">
      <c r="A494" s="16"/>
      <c r="B494" s="16"/>
      <c r="C494" s="16"/>
      <c r="D494" s="16"/>
      <c r="E494" s="16"/>
      <c r="F494" s="16"/>
    </row>
    <row r="495" ht="15.75" customHeight="1">
      <c r="A495" s="16"/>
      <c r="B495" s="16"/>
      <c r="C495" s="16"/>
      <c r="D495" s="16"/>
      <c r="E495" s="16"/>
      <c r="F495" s="16"/>
    </row>
    <row r="496" ht="15.75" customHeight="1">
      <c r="A496" s="16"/>
      <c r="B496" s="16"/>
      <c r="C496" s="16"/>
      <c r="D496" s="16"/>
      <c r="E496" s="16"/>
      <c r="F496" s="16"/>
    </row>
    <row r="497" ht="15.75" customHeight="1">
      <c r="A497" s="16"/>
      <c r="B497" s="16"/>
      <c r="C497" s="16"/>
      <c r="D497" s="16"/>
      <c r="E497" s="16"/>
      <c r="F497" s="16"/>
    </row>
    <row r="498" ht="15.75" customHeight="1">
      <c r="A498" s="16"/>
      <c r="B498" s="16"/>
      <c r="C498" s="16"/>
      <c r="D498" s="16"/>
      <c r="E498" s="16"/>
      <c r="F498" s="16"/>
    </row>
    <row r="499" ht="15.75" customHeight="1">
      <c r="A499" s="16"/>
      <c r="B499" s="16"/>
      <c r="C499" s="16"/>
      <c r="D499" s="16"/>
      <c r="E499" s="16"/>
      <c r="F499" s="16"/>
    </row>
    <row r="500" ht="15.75" customHeight="1">
      <c r="A500" s="16"/>
      <c r="B500" s="16"/>
      <c r="C500" s="16"/>
      <c r="D500" s="16"/>
      <c r="E500" s="16"/>
      <c r="F500" s="16"/>
    </row>
    <row r="501" ht="15.75" customHeight="1">
      <c r="A501" s="16"/>
      <c r="B501" s="16"/>
      <c r="C501" s="16"/>
      <c r="D501" s="16"/>
      <c r="E501" s="16"/>
      <c r="F501" s="16"/>
    </row>
    <row r="502" ht="15.75" customHeight="1">
      <c r="A502" s="16"/>
      <c r="B502" s="16"/>
      <c r="C502" s="16"/>
      <c r="D502" s="16"/>
      <c r="E502" s="16"/>
      <c r="F502" s="16"/>
    </row>
    <row r="503" ht="15.75" customHeight="1">
      <c r="A503" s="16"/>
      <c r="B503" s="16"/>
      <c r="C503" s="16"/>
      <c r="D503" s="16"/>
      <c r="E503" s="16"/>
      <c r="F503" s="16"/>
    </row>
    <row r="504" ht="15.75" customHeight="1">
      <c r="A504" s="16"/>
      <c r="B504" s="16"/>
      <c r="C504" s="16"/>
      <c r="D504" s="16"/>
      <c r="E504" s="16"/>
      <c r="F504" s="16"/>
    </row>
    <row r="505" ht="15.75" customHeight="1">
      <c r="A505" s="16"/>
      <c r="B505" s="16"/>
      <c r="C505" s="16"/>
      <c r="D505" s="16"/>
      <c r="E505" s="16"/>
      <c r="F505" s="16"/>
    </row>
    <row r="506" ht="15.75" customHeight="1">
      <c r="A506" s="16"/>
      <c r="B506" s="16"/>
      <c r="C506" s="16"/>
      <c r="D506" s="16"/>
      <c r="E506" s="16"/>
      <c r="F506" s="16"/>
    </row>
    <row r="507" ht="15.75" customHeight="1">
      <c r="A507" s="16"/>
      <c r="B507" s="16"/>
      <c r="C507" s="16"/>
      <c r="D507" s="16"/>
      <c r="E507" s="16"/>
      <c r="F507" s="16"/>
    </row>
    <row r="508" ht="15.75" customHeight="1">
      <c r="A508" s="16"/>
      <c r="B508" s="16"/>
      <c r="C508" s="16"/>
      <c r="D508" s="16"/>
      <c r="E508" s="16"/>
      <c r="F508" s="16"/>
    </row>
    <row r="509" ht="15.75" customHeight="1">
      <c r="A509" s="16"/>
      <c r="B509" s="16"/>
      <c r="C509" s="16"/>
      <c r="D509" s="16"/>
      <c r="E509" s="16"/>
      <c r="F509" s="16"/>
    </row>
    <row r="510" ht="15.75" customHeight="1">
      <c r="A510" s="16"/>
      <c r="B510" s="16"/>
      <c r="C510" s="16"/>
      <c r="D510" s="16"/>
      <c r="E510" s="16"/>
      <c r="F510" s="16"/>
    </row>
    <row r="511" ht="15.75" customHeight="1">
      <c r="A511" s="16"/>
      <c r="B511" s="16"/>
      <c r="C511" s="16"/>
      <c r="D511" s="16"/>
      <c r="E511" s="16"/>
      <c r="F511" s="16"/>
    </row>
    <row r="512" ht="15.75" customHeight="1">
      <c r="A512" s="16"/>
      <c r="B512" s="16"/>
      <c r="C512" s="16"/>
      <c r="D512" s="16"/>
      <c r="E512" s="16"/>
      <c r="F512" s="16"/>
    </row>
    <row r="513" ht="15.75" customHeight="1">
      <c r="A513" s="16"/>
      <c r="B513" s="16"/>
      <c r="C513" s="16"/>
      <c r="D513" s="16"/>
      <c r="E513" s="16"/>
      <c r="F513" s="16"/>
    </row>
    <row r="514" ht="15.75" customHeight="1">
      <c r="A514" s="16"/>
      <c r="B514" s="16"/>
      <c r="C514" s="16"/>
      <c r="D514" s="16"/>
      <c r="E514" s="16"/>
      <c r="F514" s="16"/>
    </row>
    <row r="515" ht="15.75" customHeight="1">
      <c r="A515" s="16"/>
      <c r="B515" s="16"/>
      <c r="C515" s="16"/>
      <c r="D515" s="16"/>
      <c r="E515" s="16"/>
      <c r="F515" s="16"/>
    </row>
    <row r="516" ht="15.75" customHeight="1">
      <c r="A516" s="16"/>
      <c r="B516" s="16"/>
      <c r="C516" s="16"/>
      <c r="D516" s="16"/>
      <c r="E516" s="16"/>
      <c r="F516" s="16"/>
    </row>
    <row r="517" ht="15.75" customHeight="1">
      <c r="A517" s="16"/>
      <c r="B517" s="16"/>
      <c r="C517" s="16"/>
      <c r="D517" s="16"/>
      <c r="E517" s="16"/>
      <c r="F517" s="16"/>
    </row>
    <row r="518" ht="15.75" customHeight="1">
      <c r="A518" s="16"/>
      <c r="B518" s="16"/>
      <c r="C518" s="16"/>
      <c r="D518" s="16"/>
      <c r="E518" s="16"/>
      <c r="F518" s="16"/>
    </row>
    <row r="519" ht="15.75" customHeight="1">
      <c r="A519" s="16"/>
      <c r="B519" s="16"/>
      <c r="C519" s="16"/>
      <c r="D519" s="16"/>
      <c r="E519" s="16"/>
      <c r="F519" s="16"/>
    </row>
    <row r="520" ht="15.75" customHeight="1">
      <c r="A520" s="16"/>
      <c r="B520" s="16"/>
      <c r="C520" s="16"/>
      <c r="D520" s="16"/>
      <c r="E520" s="16"/>
      <c r="F520" s="16"/>
    </row>
    <row r="521" ht="15.75" customHeight="1">
      <c r="A521" s="16"/>
      <c r="B521" s="16"/>
      <c r="C521" s="16"/>
      <c r="D521" s="16"/>
      <c r="E521" s="16"/>
      <c r="F521" s="16"/>
    </row>
    <row r="522" ht="15.75" customHeight="1">
      <c r="A522" s="16"/>
      <c r="B522" s="16"/>
      <c r="C522" s="16"/>
      <c r="D522" s="16"/>
      <c r="E522" s="16"/>
      <c r="F522" s="16"/>
    </row>
    <row r="523" ht="15.75" customHeight="1">
      <c r="A523" s="16"/>
      <c r="B523" s="16"/>
      <c r="C523" s="16"/>
      <c r="D523" s="16"/>
      <c r="E523" s="16"/>
      <c r="F523" s="16"/>
    </row>
    <row r="524" ht="15.75" customHeight="1">
      <c r="A524" s="16"/>
      <c r="B524" s="16"/>
      <c r="C524" s="16"/>
      <c r="D524" s="16"/>
      <c r="E524" s="16"/>
      <c r="F524" s="16"/>
    </row>
    <row r="525" ht="15.75" customHeight="1">
      <c r="A525" s="16"/>
      <c r="B525" s="16"/>
      <c r="C525" s="16"/>
      <c r="D525" s="16"/>
      <c r="E525" s="16"/>
      <c r="F525" s="16"/>
    </row>
    <row r="526" ht="15.75" customHeight="1">
      <c r="A526" s="16"/>
      <c r="B526" s="16"/>
      <c r="C526" s="16"/>
      <c r="D526" s="16"/>
      <c r="E526" s="16"/>
      <c r="F526" s="16"/>
    </row>
    <row r="527" ht="15.75" customHeight="1">
      <c r="A527" s="16"/>
      <c r="B527" s="16"/>
      <c r="C527" s="16"/>
      <c r="D527" s="16"/>
      <c r="E527" s="16"/>
      <c r="F527" s="16"/>
    </row>
    <row r="528" ht="15.75" customHeight="1">
      <c r="A528" s="16"/>
      <c r="B528" s="16"/>
      <c r="C528" s="16"/>
      <c r="D528" s="16"/>
      <c r="E528" s="16"/>
      <c r="F528" s="16"/>
    </row>
    <row r="529" ht="15.75" customHeight="1">
      <c r="A529" s="16"/>
      <c r="B529" s="16"/>
      <c r="C529" s="16"/>
      <c r="D529" s="16"/>
      <c r="E529" s="16"/>
      <c r="F529" s="16"/>
    </row>
    <row r="530" ht="15.75" customHeight="1">
      <c r="A530" s="16"/>
      <c r="B530" s="16"/>
      <c r="C530" s="16"/>
      <c r="D530" s="16"/>
      <c r="E530" s="16"/>
      <c r="F530" s="16"/>
    </row>
    <row r="531" ht="15.75" customHeight="1">
      <c r="A531" s="16"/>
      <c r="B531" s="16"/>
      <c r="C531" s="16"/>
      <c r="D531" s="16"/>
      <c r="E531" s="16"/>
      <c r="F531" s="16"/>
    </row>
    <row r="532" ht="15.75" customHeight="1">
      <c r="A532" s="16"/>
      <c r="B532" s="16"/>
      <c r="C532" s="16"/>
      <c r="D532" s="16"/>
      <c r="E532" s="16"/>
      <c r="F532" s="16"/>
    </row>
    <row r="533" ht="15.75" customHeight="1">
      <c r="A533" s="16"/>
      <c r="B533" s="16"/>
      <c r="C533" s="16"/>
      <c r="D533" s="16"/>
      <c r="E533" s="16"/>
      <c r="F533" s="16"/>
    </row>
    <row r="534" ht="15.75" customHeight="1">
      <c r="A534" s="16"/>
      <c r="B534" s="16"/>
      <c r="C534" s="16"/>
      <c r="D534" s="16"/>
      <c r="E534" s="16"/>
      <c r="F534" s="16"/>
    </row>
    <row r="535" ht="15.75" customHeight="1">
      <c r="A535" s="16"/>
      <c r="B535" s="16"/>
      <c r="C535" s="16"/>
      <c r="D535" s="16"/>
      <c r="E535" s="16"/>
      <c r="F535" s="16"/>
    </row>
    <row r="536" ht="15.75" customHeight="1">
      <c r="A536" s="16"/>
      <c r="B536" s="16"/>
      <c r="C536" s="16"/>
      <c r="D536" s="16"/>
      <c r="E536" s="16"/>
      <c r="F536" s="16"/>
    </row>
    <row r="537" ht="15.75" customHeight="1">
      <c r="A537" s="16"/>
      <c r="B537" s="16"/>
      <c r="C537" s="16"/>
      <c r="D537" s="16"/>
      <c r="E537" s="16"/>
      <c r="F537" s="16"/>
    </row>
    <row r="538" ht="15.75" customHeight="1">
      <c r="A538" s="16"/>
      <c r="B538" s="16"/>
      <c r="C538" s="16"/>
      <c r="D538" s="16"/>
      <c r="E538" s="16"/>
      <c r="F538" s="16"/>
    </row>
    <row r="539" ht="15.75" customHeight="1">
      <c r="A539" s="16"/>
      <c r="B539" s="16"/>
      <c r="C539" s="16"/>
      <c r="D539" s="16"/>
      <c r="E539" s="16"/>
      <c r="F539" s="16"/>
    </row>
    <row r="540" ht="15.75" customHeight="1">
      <c r="A540" s="16"/>
      <c r="B540" s="16"/>
      <c r="C540" s="16"/>
      <c r="D540" s="16"/>
      <c r="E540" s="16"/>
      <c r="F540" s="16"/>
    </row>
    <row r="541" ht="15.75" customHeight="1">
      <c r="A541" s="16"/>
      <c r="B541" s="16"/>
      <c r="C541" s="16"/>
      <c r="D541" s="16"/>
      <c r="E541" s="16"/>
      <c r="F541" s="16"/>
    </row>
    <row r="542" ht="15.75" customHeight="1">
      <c r="A542" s="16"/>
      <c r="B542" s="16"/>
      <c r="C542" s="16"/>
      <c r="D542" s="16"/>
      <c r="E542" s="16"/>
      <c r="F542" s="16"/>
    </row>
    <row r="543" ht="15.75" customHeight="1">
      <c r="A543" s="16"/>
      <c r="B543" s="16"/>
      <c r="C543" s="16"/>
      <c r="D543" s="16"/>
      <c r="E543" s="16"/>
      <c r="F543" s="16"/>
    </row>
    <row r="544" ht="15.75" customHeight="1">
      <c r="A544" s="16"/>
      <c r="B544" s="16"/>
      <c r="C544" s="16"/>
      <c r="D544" s="16"/>
      <c r="E544" s="16"/>
      <c r="F544" s="16"/>
    </row>
    <row r="545" ht="15.75" customHeight="1">
      <c r="A545" s="16"/>
      <c r="B545" s="16"/>
      <c r="C545" s="16"/>
      <c r="D545" s="16"/>
      <c r="E545" s="16"/>
      <c r="F545" s="16"/>
    </row>
    <row r="546" ht="15.75" customHeight="1">
      <c r="A546" s="16"/>
      <c r="B546" s="16"/>
      <c r="C546" s="16"/>
      <c r="D546" s="16"/>
      <c r="E546" s="16"/>
      <c r="F546" s="16"/>
    </row>
    <row r="547" ht="15.75" customHeight="1">
      <c r="A547" s="16"/>
      <c r="B547" s="16"/>
      <c r="C547" s="16"/>
      <c r="D547" s="16"/>
      <c r="E547" s="16"/>
      <c r="F547" s="16"/>
    </row>
    <row r="548" ht="15.75" customHeight="1">
      <c r="A548" s="16"/>
      <c r="B548" s="16"/>
      <c r="C548" s="16"/>
      <c r="D548" s="16"/>
      <c r="E548" s="16"/>
      <c r="F548" s="16"/>
    </row>
    <row r="549" ht="15.75" customHeight="1">
      <c r="A549" s="16"/>
      <c r="B549" s="16"/>
      <c r="C549" s="16"/>
      <c r="D549" s="16"/>
      <c r="E549" s="16"/>
      <c r="F549" s="16"/>
    </row>
    <row r="550" ht="15.75" customHeight="1">
      <c r="A550" s="16"/>
      <c r="B550" s="16"/>
      <c r="C550" s="16"/>
      <c r="D550" s="16"/>
      <c r="E550" s="16"/>
      <c r="F550" s="16"/>
    </row>
    <row r="551" ht="15.75" customHeight="1">
      <c r="A551" s="16"/>
      <c r="B551" s="16"/>
      <c r="C551" s="16"/>
      <c r="D551" s="16"/>
      <c r="E551" s="16"/>
      <c r="F551" s="16"/>
    </row>
    <row r="552" ht="15.75" customHeight="1">
      <c r="A552" s="16"/>
      <c r="B552" s="16"/>
      <c r="C552" s="16"/>
      <c r="D552" s="16"/>
      <c r="E552" s="16"/>
      <c r="F552" s="16"/>
    </row>
    <row r="553" ht="15.75" customHeight="1">
      <c r="A553" s="16"/>
      <c r="B553" s="16"/>
      <c r="C553" s="16"/>
      <c r="D553" s="16"/>
      <c r="E553" s="16"/>
      <c r="F553" s="16"/>
    </row>
    <row r="554" ht="15.75" customHeight="1">
      <c r="A554" s="16"/>
      <c r="B554" s="16"/>
      <c r="C554" s="16"/>
      <c r="D554" s="16"/>
      <c r="E554" s="16"/>
      <c r="F554" s="16"/>
    </row>
    <row r="555" ht="15.75" customHeight="1">
      <c r="A555" s="16"/>
      <c r="B555" s="16"/>
      <c r="C555" s="16"/>
      <c r="D555" s="16"/>
      <c r="E555" s="16"/>
      <c r="F555" s="16"/>
    </row>
    <row r="556" ht="15.75" customHeight="1">
      <c r="A556" s="16"/>
      <c r="B556" s="16"/>
      <c r="C556" s="16"/>
      <c r="D556" s="16"/>
      <c r="E556" s="16"/>
      <c r="F556" s="16"/>
    </row>
    <row r="557" ht="15.75" customHeight="1">
      <c r="A557" s="16"/>
      <c r="B557" s="16"/>
      <c r="C557" s="16"/>
      <c r="D557" s="16"/>
      <c r="E557" s="16"/>
      <c r="F557" s="16"/>
    </row>
    <row r="558" ht="15.75" customHeight="1">
      <c r="A558" s="16"/>
      <c r="B558" s="16"/>
      <c r="C558" s="16"/>
      <c r="D558" s="16"/>
      <c r="E558" s="16"/>
      <c r="F558" s="16"/>
    </row>
    <row r="559" ht="15.75" customHeight="1">
      <c r="A559" s="16"/>
      <c r="B559" s="16"/>
      <c r="C559" s="16"/>
      <c r="D559" s="16"/>
      <c r="E559" s="16"/>
      <c r="F559" s="16"/>
    </row>
    <row r="560" ht="15.75" customHeight="1">
      <c r="A560" s="16"/>
      <c r="B560" s="16"/>
      <c r="C560" s="16"/>
      <c r="D560" s="16"/>
      <c r="E560" s="16"/>
      <c r="F560" s="16"/>
    </row>
    <row r="561" ht="15.75" customHeight="1">
      <c r="A561" s="16"/>
      <c r="B561" s="16"/>
      <c r="C561" s="16"/>
      <c r="D561" s="16"/>
      <c r="E561" s="16"/>
      <c r="F561" s="16"/>
    </row>
    <row r="562" ht="15.75" customHeight="1">
      <c r="A562" s="16"/>
      <c r="B562" s="16"/>
      <c r="C562" s="16"/>
      <c r="D562" s="16"/>
      <c r="E562" s="16"/>
      <c r="F562" s="16"/>
    </row>
    <row r="563" ht="15.75" customHeight="1">
      <c r="A563" s="16"/>
      <c r="B563" s="16"/>
      <c r="C563" s="16"/>
      <c r="D563" s="16"/>
      <c r="E563" s="16"/>
      <c r="F563" s="16"/>
    </row>
    <row r="564" ht="15.75" customHeight="1">
      <c r="A564" s="16"/>
      <c r="B564" s="16"/>
      <c r="C564" s="16"/>
      <c r="D564" s="16"/>
      <c r="E564" s="16"/>
      <c r="F564" s="16"/>
    </row>
    <row r="565" ht="15.75" customHeight="1">
      <c r="A565" s="16"/>
      <c r="B565" s="16"/>
      <c r="C565" s="16"/>
      <c r="D565" s="16"/>
      <c r="E565" s="16"/>
      <c r="F565" s="16"/>
    </row>
    <row r="566" ht="15.75" customHeight="1">
      <c r="A566" s="16"/>
      <c r="B566" s="16"/>
      <c r="C566" s="16"/>
      <c r="D566" s="16"/>
      <c r="E566" s="16"/>
      <c r="F566" s="16"/>
    </row>
    <row r="567" ht="15.75" customHeight="1">
      <c r="A567" s="16"/>
      <c r="B567" s="16"/>
      <c r="C567" s="16"/>
      <c r="D567" s="16"/>
      <c r="E567" s="16"/>
      <c r="F567" s="16"/>
    </row>
    <row r="568" ht="15.75" customHeight="1">
      <c r="A568" s="16"/>
      <c r="B568" s="16"/>
      <c r="C568" s="16"/>
      <c r="D568" s="16"/>
      <c r="E568" s="16"/>
      <c r="F568" s="16"/>
    </row>
    <row r="569" ht="15.75" customHeight="1">
      <c r="A569" s="16"/>
      <c r="B569" s="16"/>
      <c r="C569" s="16"/>
      <c r="D569" s="16"/>
      <c r="E569" s="16"/>
      <c r="F569" s="16"/>
    </row>
    <row r="570" ht="15.75" customHeight="1">
      <c r="A570" s="16"/>
      <c r="B570" s="16"/>
      <c r="C570" s="16"/>
      <c r="D570" s="16"/>
      <c r="E570" s="16"/>
      <c r="F570" s="16"/>
    </row>
    <row r="571" ht="15.75" customHeight="1">
      <c r="A571" s="16"/>
      <c r="B571" s="16"/>
      <c r="C571" s="16"/>
      <c r="D571" s="16"/>
      <c r="E571" s="16"/>
      <c r="F571" s="16"/>
    </row>
    <row r="572" ht="15.75" customHeight="1">
      <c r="A572" s="16"/>
      <c r="B572" s="16"/>
      <c r="C572" s="16"/>
      <c r="D572" s="16"/>
      <c r="E572" s="16"/>
      <c r="F572" s="16"/>
    </row>
    <row r="573" ht="15.75" customHeight="1">
      <c r="A573" s="16"/>
      <c r="B573" s="16"/>
      <c r="C573" s="16"/>
      <c r="D573" s="16"/>
      <c r="E573" s="16"/>
      <c r="F573" s="16"/>
    </row>
    <row r="574" ht="15.75" customHeight="1">
      <c r="A574" s="16"/>
      <c r="B574" s="16"/>
      <c r="C574" s="16"/>
      <c r="D574" s="16"/>
      <c r="E574" s="16"/>
      <c r="F574" s="16"/>
    </row>
    <row r="575" ht="15.75" customHeight="1">
      <c r="A575" s="16"/>
      <c r="B575" s="16"/>
      <c r="C575" s="16"/>
      <c r="D575" s="16"/>
      <c r="E575" s="16"/>
      <c r="F575" s="16"/>
    </row>
    <row r="576" ht="15.75" customHeight="1">
      <c r="A576" s="16"/>
      <c r="B576" s="16"/>
      <c r="C576" s="16"/>
      <c r="D576" s="16"/>
      <c r="E576" s="16"/>
      <c r="F576" s="16"/>
    </row>
    <row r="577" ht="15.75" customHeight="1">
      <c r="A577" s="16"/>
      <c r="B577" s="16"/>
      <c r="C577" s="16"/>
      <c r="D577" s="16"/>
      <c r="E577" s="16"/>
      <c r="F577" s="16"/>
    </row>
    <row r="578" ht="15.75" customHeight="1">
      <c r="A578" s="16"/>
      <c r="B578" s="16"/>
      <c r="C578" s="16"/>
      <c r="D578" s="16"/>
      <c r="E578" s="16"/>
      <c r="F578" s="16"/>
    </row>
    <row r="579" ht="15.75" customHeight="1">
      <c r="A579" s="16"/>
      <c r="B579" s="16"/>
      <c r="C579" s="16"/>
      <c r="D579" s="16"/>
      <c r="E579" s="16"/>
      <c r="F579" s="16"/>
    </row>
    <row r="580" ht="15.75" customHeight="1">
      <c r="A580" s="16"/>
      <c r="B580" s="16"/>
      <c r="C580" s="16"/>
      <c r="D580" s="16"/>
      <c r="E580" s="16"/>
      <c r="F580" s="16"/>
    </row>
    <row r="581" ht="15.75" customHeight="1">
      <c r="A581" s="16"/>
      <c r="B581" s="16"/>
      <c r="C581" s="16"/>
      <c r="D581" s="16"/>
      <c r="E581" s="16"/>
      <c r="F581" s="16"/>
    </row>
    <row r="582" ht="15.75" customHeight="1">
      <c r="A582" s="16"/>
      <c r="B582" s="16"/>
      <c r="C582" s="16"/>
      <c r="D582" s="16"/>
      <c r="E582" s="16"/>
      <c r="F582" s="16"/>
    </row>
    <row r="583" ht="15.75" customHeight="1">
      <c r="A583" s="16"/>
      <c r="B583" s="16"/>
      <c r="C583" s="16"/>
      <c r="D583" s="16"/>
      <c r="E583" s="16"/>
      <c r="F583" s="16"/>
    </row>
    <row r="584" ht="15.75" customHeight="1">
      <c r="A584" s="16"/>
      <c r="B584" s="16"/>
      <c r="C584" s="16"/>
      <c r="D584" s="16"/>
      <c r="E584" s="16"/>
      <c r="F584" s="16"/>
    </row>
    <row r="585" ht="15.75" customHeight="1">
      <c r="A585" s="16"/>
      <c r="B585" s="16"/>
      <c r="C585" s="16"/>
      <c r="D585" s="16"/>
      <c r="E585" s="16"/>
      <c r="F585" s="16"/>
    </row>
    <row r="586" ht="15.75" customHeight="1">
      <c r="A586" s="16"/>
      <c r="B586" s="16"/>
      <c r="C586" s="16"/>
      <c r="D586" s="16"/>
      <c r="E586" s="16"/>
      <c r="F586" s="16"/>
    </row>
    <row r="587" ht="15.75" customHeight="1">
      <c r="A587" s="16"/>
      <c r="B587" s="16"/>
      <c r="C587" s="16"/>
      <c r="D587" s="16"/>
      <c r="E587" s="16"/>
      <c r="F587" s="16"/>
    </row>
    <row r="588" ht="15.75" customHeight="1">
      <c r="A588" s="16"/>
      <c r="B588" s="16"/>
      <c r="C588" s="16"/>
      <c r="D588" s="16"/>
      <c r="E588" s="16"/>
      <c r="F588" s="16"/>
    </row>
    <row r="589" ht="15.75" customHeight="1">
      <c r="A589" s="16"/>
      <c r="B589" s="16"/>
      <c r="C589" s="16"/>
      <c r="D589" s="16"/>
      <c r="E589" s="16"/>
      <c r="F589" s="16"/>
    </row>
    <row r="590" ht="15.75" customHeight="1">
      <c r="A590" s="16"/>
      <c r="B590" s="16"/>
      <c r="C590" s="16"/>
      <c r="D590" s="16"/>
      <c r="E590" s="16"/>
      <c r="F590" s="16"/>
    </row>
    <row r="591" ht="15.75" customHeight="1">
      <c r="A591" s="16"/>
      <c r="B591" s="16"/>
      <c r="C591" s="16"/>
      <c r="D591" s="16"/>
      <c r="E591" s="16"/>
      <c r="F591" s="16"/>
    </row>
    <row r="592" ht="15.75" customHeight="1">
      <c r="A592" s="16"/>
      <c r="B592" s="16"/>
      <c r="C592" s="16"/>
      <c r="D592" s="16"/>
      <c r="E592" s="16"/>
      <c r="F592" s="16"/>
    </row>
    <row r="593" ht="15.75" customHeight="1">
      <c r="A593" s="16"/>
      <c r="B593" s="16"/>
      <c r="C593" s="16"/>
      <c r="D593" s="16"/>
      <c r="E593" s="16"/>
      <c r="F593" s="16"/>
    </row>
    <row r="594" ht="15.75" customHeight="1">
      <c r="A594" s="16"/>
      <c r="B594" s="16"/>
      <c r="C594" s="16"/>
      <c r="D594" s="16"/>
      <c r="E594" s="16"/>
      <c r="F594" s="16"/>
    </row>
    <row r="595" ht="15.75" customHeight="1">
      <c r="A595" s="16"/>
      <c r="B595" s="16"/>
      <c r="C595" s="16"/>
      <c r="D595" s="16"/>
      <c r="E595" s="16"/>
      <c r="F595" s="16"/>
    </row>
    <row r="596" ht="15.75" customHeight="1">
      <c r="A596" s="16"/>
      <c r="B596" s="16"/>
      <c r="C596" s="16"/>
      <c r="D596" s="16"/>
      <c r="E596" s="16"/>
      <c r="F596" s="16"/>
    </row>
    <row r="597" ht="15.75" customHeight="1">
      <c r="A597" s="16"/>
      <c r="B597" s="16"/>
      <c r="C597" s="16"/>
      <c r="D597" s="16"/>
      <c r="E597" s="16"/>
      <c r="F597" s="16"/>
    </row>
    <row r="598" ht="15.75" customHeight="1">
      <c r="A598" s="16"/>
      <c r="B598" s="16"/>
      <c r="C598" s="16"/>
      <c r="D598" s="16"/>
      <c r="E598" s="16"/>
      <c r="F598" s="16"/>
    </row>
    <row r="599" ht="15.75" customHeight="1">
      <c r="A599" s="16"/>
      <c r="B599" s="16"/>
      <c r="C599" s="16"/>
      <c r="D599" s="16"/>
      <c r="E599" s="16"/>
      <c r="F599" s="16"/>
    </row>
    <row r="600" ht="15.75" customHeight="1">
      <c r="A600" s="16"/>
      <c r="B600" s="16"/>
      <c r="C600" s="16"/>
      <c r="D600" s="16"/>
      <c r="E600" s="16"/>
      <c r="F600" s="16"/>
    </row>
    <row r="601" ht="15.75" customHeight="1">
      <c r="A601" s="16"/>
      <c r="B601" s="16"/>
      <c r="C601" s="16"/>
      <c r="D601" s="16"/>
      <c r="E601" s="16"/>
      <c r="F601" s="16"/>
    </row>
    <row r="602" ht="15.75" customHeight="1">
      <c r="A602" s="16"/>
      <c r="B602" s="16"/>
      <c r="C602" s="16"/>
      <c r="D602" s="16"/>
      <c r="E602" s="16"/>
      <c r="F602" s="16"/>
    </row>
    <row r="603" ht="15.75" customHeight="1">
      <c r="A603" s="16"/>
      <c r="B603" s="16"/>
      <c r="C603" s="16"/>
      <c r="D603" s="16"/>
      <c r="E603" s="16"/>
      <c r="F603" s="16"/>
    </row>
    <row r="604" ht="15.75" customHeight="1">
      <c r="A604" s="16"/>
      <c r="B604" s="16"/>
      <c r="C604" s="16"/>
      <c r="D604" s="16"/>
      <c r="E604" s="16"/>
      <c r="F604" s="16"/>
    </row>
    <row r="605" ht="15.75" customHeight="1">
      <c r="A605" s="16"/>
      <c r="B605" s="16"/>
      <c r="C605" s="16"/>
      <c r="D605" s="16"/>
      <c r="E605" s="16"/>
      <c r="F605" s="16"/>
    </row>
    <row r="606" ht="15.75" customHeight="1">
      <c r="A606" s="16"/>
      <c r="B606" s="16"/>
      <c r="C606" s="16"/>
      <c r="D606" s="16"/>
      <c r="E606" s="16"/>
      <c r="F606" s="16"/>
    </row>
    <row r="607" ht="15.75" customHeight="1">
      <c r="A607" s="16"/>
      <c r="B607" s="16"/>
      <c r="C607" s="16"/>
      <c r="D607" s="16"/>
      <c r="E607" s="16"/>
      <c r="F607" s="16"/>
    </row>
    <row r="608" ht="15.75" customHeight="1">
      <c r="A608" s="16"/>
      <c r="B608" s="16"/>
      <c r="C608" s="16"/>
      <c r="D608" s="16"/>
      <c r="E608" s="16"/>
      <c r="F608" s="16"/>
    </row>
    <row r="609" ht="15.75" customHeight="1">
      <c r="A609" s="16"/>
      <c r="B609" s="16"/>
      <c r="C609" s="16"/>
      <c r="D609" s="16"/>
      <c r="E609" s="16"/>
      <c r="F609" s="16"/>
    </row>
    <row r="610" ht="15.75" customHeight="1">
      <c r="A610" s="16"/>
      <c r="B610" s="16"/>
      <c r="C610" s="16"/>
      <c r="D610" s="16"/>
      <c r="E610" s="16"/>
      <c r="F610" s="16"/>
    </row>
    <row r="611" ht="15.75" customHeight="1">
      <c r="A611" s="16"/>
      <c r="B611" s="16"/>
      <c r="C611" s="16"/>
      <c r="D611" s="16"/>
      <c r="E611" s="16"/>
      <c r="F611" s="16"/>
    </row>
    <row r="612" ht="15.75" customHeight="1">
      <c r="A612" s="16"/>
      <c r="B612" s="16"/>
      <c r="C612" s="16"/>
      <c r="D612" s="16"/>
      <c r="E612" s="16"/>
      <c r="F612" s="16"/>
    </row>
    <row r="613" ht="15.75" customHeight="1">
      <c r="A613" s="16"/>
      <c r="B613" s="16"/>
      <c r="C613" s="16"/>
      <c r="D613" s="16"/>
      <c r="E613" s="16"/>
      <c r="F613" s="16"/>
    </row>
    <row r="614" ht="15.75" customHeight="1">
      <c r="A614" s="16"/>
      <c r="B614" s="16"/>
      <c r="C614" s="16"/>
      <c r="D614" s="16"/>
      <c r="E614" s="16"/>
      <c r="F614" s="16"/>
    </row>
    <row r="615" ht="15.75" customHeight="1">
      <c r="A615" s="16"/>
      <c r="B615" s="16"/>
      <c r="C615" s="16"/>
      <c r="D615" s="16"/>
      <c r="E615" s="16"/>
      <c r="F615" s="16"/>
    </row>
    <row r="616" ht="15.75" customHeight="1">
      <c r="A616" s="16"/>
      <c r="B616" s="16"/>
      <c r="C616" s="16"/>
      <c r="D616" s="16"/>
      <c r="E616" s="16"/>
      <c r="F616" s="16"/>
    </row>
    <row r="617" ht="15.75" customHeight="1">
      <c r="A617" s="16"/>
      <c r="B617" s="16"/>
      <c r="C617" s="16"/>
      <c r="D617" s="16"/>
      <c r="E617" s="16"/>
      <c r="F617" s="16"/>
    </row>
    <row r="618" ht="15.75" customHeight="1">
      <c r="A618" s="16"/>
      <c r="B618" s="16"/>
      <c r="C618" s="16"/>
      <c r="D618" s="16"/>
      <c r="E618" s="16"/>
      <c r="F618" s="16"/>
    </row>
    <row r="619" ht="15.75" customHeight="1">
      <c r="A619" s="16"/>
      <c r="B619" s="16"/>
      <c r="C619" s="16"/>
      <c r="D619" s="16"/>
      <c r="E619" s="16"/>
      <c r="F619" s="16"/>
    </row>
    <row r="620" ht="15.75" customHeight="1">
      <c r="A620" s="16"/>
      <c r="B620" s="16"/>
      <c r="C620" s="16"/>
      <c r="D620" s="16"/>
      <c r="E620" s="16"/>
      <c r="F620" s="16"/>
    </row>
    <row r="621" ht="15.75" customHeight="1">
      <c r="A621" s="16"/>
      <c r="B621" s="16"/>
      <c r="C621" s="16"/>
      <c r="D621" s="16"/>
      <c r="E621" s="16"/>
      <c r="F621" s="16"/>
    </row>
    <row r="622" ht="15.75" customHeight="1">
      <c r="A622" s="16"/>
      <c r="B622" s="16"/>
      <c r="C622" s="16"/>
      <c r="D622" s="16"/>
      <c r="E622" s="16"/>
      <c r="F622" s="16"/>
    </row>
    <row r="623" ht="15.75" customHeight="1">
      <c r="A623" s="16"/>
      <c r="B623" s="16"/>
      <c r="C623" s="16"/>
      <c r="D623" s="16"/>
      <c r="E623" s="16"/>
      <c r="F623" s="16"/>
    </row>
    <row r="624" ht="15.75" customHeight="1">
      <c r="A624" s="16"/>
      <c r="B624" s="16"/>
      <c r="C624" s="16"/>
      <c r="D624" s="16"/>
      <c r="E624" s="16"/>
      <c r="F624" s="16"/>
    </row>
    <row r="625" ht="15.75" customHeight="1">
      <c r="A625" s="16"/>
      <c r="B625" s="16"/>
      <c r="C625" s="16"/>
      <c r="D625" s="16"/>
      <c r="E625" s="16"/>
      <c r="F625" s="16"/>
    </row>
    <row r="626" ht="15.75" customHeight="1">
      <c r="A626" s="16"/>
      <c r="B626" s="16"/>
      <c r="C626" s="16"/>
      <c r="D626" s="16"/>
      <c r="E626" s="16"/>
      <c r="F626" s="16"/>
    </row>
    <row r="627" ht="15.75" customHeight="1">
      <c r="A627" s="16"/>
      <c r="B627" s="16"/>
      <c r="C627" s="16"/>
      <c r="D627" s="16"/>
      <c r="E627" s="16"/>
      <c r="F627" s="16"/>
    </row>
    <row r="628" ht="15.75" customHeight="1">
      <c r="A628" s="16"/>
      <c r="B628" s="16"/>
      <c r="C628" s="16"/>
      <c r="D628" s="16"/>
      <c r="E628" s="16"/>
      <c r="F628" s="16"/>
    </row>
    <row r="629" ht="15.75" customHeight="1">
      <c r="A629" s="16"/>
      <c r="B629" s="16"/>
      <c r="C629" s="16"/>
      <c r="D629" s="16"/>
      <c r="E629" s="16"/>
      <c r="F629" s="16"/>
    </row>
    <row r="630" ht="15.75" customHeight="1">
      <c r="A630" s="16"/>
      <c r="B630" s="16"/>
      <c r="C630" s="16"/>
      <c r="D630" s="16"/>
      <c r="E630" s="16"/>
      <c r="F630" s="16"/>
    </row>
    <row r="631" ht="15.75" customHeight="1">
      <c r="A631" s="16"/>
      <c r="B631" s="16"/>
      <c r="C631" s="16"/>
      <c r="D631" s="16"/>
      <c r="E631" s="16"/>
      <c r="F631" s="16"/>
    </row>
    <row r="632" ht="15.75" customHeight="1">
      <c r="A632" s="16"/>
      <c r="B632" s="16"/>
      <c r="C632" s="16"/>
      <c r="D632" s="16"/>
      <c r="E632" s="16"/>
      <c r="F632" s="16"/>
    </row>
    <row r="633" ht="15.75" customHeight="1">
      <c r="A633" s="16"/>
      <c r="B633" s="16"/>
      <c r="C633" s="16"/>
      <c r="D633" s="16"/>
      <c r="E633" s="16"/>
      <c r="F633" s="16"/>
    </row>
    <row r="634" ht="15.75" customHeight="1">
      <c r="A634" s="16"/>
      <c r="B634" s="16"/>
      <c r="C634" s="16"/>
      <c r="D634" s="16"/>
      <c r="E634" s="16"/>
      <c r="F634" s="16"/>
    </row>
    <row r="635" ht="15.75" customHeight="1">
      <c r="A635" s="16"/>
      <c r="B635" s="16"/>
      <c r="C635" s="16"/>
      <c r="D635" s="16"/>
      <c r="E635" s="16"/>
      <c r="F635" s="16"/>
    </row>
    <row r="636" ht="15.75" customHeight="1">
      <c r="A636" s="16"/>
      <c r="B636" s="16"/>
      <c r="C636" s="16"/>
      <c r="D636" s="16"/>
      <c r="E636" s="16"/>
      <c r="F636" s="16"/>
    </row>
    <row r="637" ht="15.75" customHeight="1">
      <c r="A637" s="16"/>
      <c r="B637" s="16"/>
      <c r="C637" s="16"/>
      <c r="D637" s="16"/>
      <c r="E637" s="16"/>
      <c r="F637" s="16"/>
    </row>
    <row r="638" ht="15.75" customHeight="1">
      <c r="A638" s="16"/>
      <c r="B638" s="16"/>
      <c r="C638" s="16"/>
      <c r="D638" s="16"/>
      <c r="E638" s="16"/>
      <c r="F638" s="16"/>
    </row>
    <row r="639" ht="15.75" customHeight="1">
      <c r="A639" s="16"/>
      <c r="B639" s="16"/>
      <c r="C639" s="16"/>
      <c r="D639" s="16"/>
      <c r="E639" s="16"/>
      <c r="F639" s="16"/>
    </row>
    <row r="640" ht="15.75" customHeight="1">
      <c r="A640" s="16"/>
      <c r="B640" s="16"/>
      <c r="C640" s="16"/>
      <c r="D640" s="16"/>
      <c r="E640" s="16"/>
      <c r="F640" s="16"/>
    </row>
    <row r="641" ht="15.75" customHeight="1">
      <c r="A641" s="16"/>
      <c r="B641" s="16"/>
      <c r="C641" s="16"/>
      <c r="D641" s="16"/>
      <c r="E641" s="16"/>
      <c r="F641" s="16"/>
    </row>
    <row r="642" ht="15.75" customHeight="1">
      <c r="A642" s="16"/>
      <c r="B642" s="16"/>
      <c r="C642" s="16"/>
      <c r="D642" s="16"/>
      <c r="E642" s="16"/>
      <c r="F642" s="16"/>
    </row>
    <row r="643" ht="15.75" customHeight="1">
      <c r="A643" s="16"/>
      <c r="B643" s="16"/>
      <c r="C643" s="16"/>
      <c r="D643" s="16"/>
      <c r="E643" s="16"/>
      <c r="F643" s="16"/>
    </row>
    <row r="644" ht="15.75" customHeight="1">
      <c r="A644" s="16"/>
      <c r="B644" s="16"/>
      <c r="C644" s="16"/>
      <c r="D644" s="16"/>
      <c r="E644" s="16"/>
      <c r="F644" s="16"/>
    </row>
    <row r="645" ht="15.75" customHeight="1">
      <c r="A645" s="16"/>
      <c r="B645" s="16"/>
      <c r="C645" s="16"/>
      <c r="D645" s="16"/>
      <c r="E645" s="16"/>
      <c r="F645" s="16"/>
    </row>
    <row r="646" ht="15.75" customHeight="1">
      <c r="A646" s="16"/>
      <c r="B646" s="16"/>
      <c r="C646" s="16"/>
      <c r="D646" s="16"/>
      <c r="E646" s="16"/>
      <c r="F646" s="16"/>
    </row>
    <row r="647" ht="15.75" customHeight="1">
      <c r="A647" s="16"/>
      <c r="B647" s="16"/>
      <c r="C647" s="16"/>
      <c r="D647" s="16"/>
      <c r="E647" s="16"/>
      <c r="F647" s="16"/>
    </row>
    <row r="648" ht="15.75" customHeight="1">
      <c r="A648" s="16"/>
      <c r="B648" s="16"/>
      <c r="C648" s="16"/>
      <c r="D648" s="16"/>
      <c r="E648" s="16"/>
      <c r="F648" s="16"/>
    </row>
    <row r="649" ht="15.75" customHeight="1">
      <c r="A649" s="16"/>
      <c r="B649" s="16"/>
      <c r="C649" s="16"/>
      <c r="D649" s="16"/>
      <c r="E649" s="16"/>
      <c r="F649" s="16"/>
    </row>
    <row r="650" ht="15.75" customHeight="1">
      <c r="A650" s="16"/>
      <c r="B650" s="16"/>
      <c r="C650" s="16"/>
      <c r="D650" s="16"/>
      <c r="E650" s="16"/>
      <c r="F650" s="16"/>
    </row>
    <row r="651" ht="15.75" customHeight="1">
      <c r="A651" s="16"/>
      <c r="B651" s="16"/>
      <c r="C651" s="16"/>
      <c r="D651" s="16"/>
      <c r="E651" s="16"/>
      <c r="F651" s="16"/>
    </row>
    <row r="652" ht="15.75" customHeight="1">
      <c r="A652" s="16"/>
      <c r="B652" s="16"/>
      <c r="C652" s="16"/>
      <c r="D652" s="16"/>
      <c r="E652" s="16"/>
      <c r="F652" s="16"/>
    </row>
    <row r="653" ht="15.75" customHeight="1">
      <c r="A653" s="16"/>
      <c r="B653" s="16"/>
      <c r="C653" s="16"/>
      <c r="D653" s="16"/>
      <c r="E653" s="16"/>
      <c r="F653" s="16"/>
    </row>
    <row r="654" ht="15.75" customHeight="1">
      <c r="A654" s="16"/>
      <c r="B654" s="16"/>
      <c r="C654" s="16"/>
      <c r="D654" s="16"/>
      <c r="E654" s="16"/>
      <c r="F654" s="16"/>
    </row>
    <row r="655" ht="15.75" customHeight="1">
      <c r="A655" s="16"/>
      <c r="B655" s="16"/>
      <c r="C655" s="16"/>
      <c r="D655" s="16"/>
      <c r="E655" s="16"/>
      <c r="F655" s="16"/>
    </row>
    <row r="656" ht="15.75" customHeight="1">
      <c r="A656" s="16"/>
      <c r="B656" s="16"/>
      <c r="C656" s="16"/>
      <c r="D656" s="16"/>
      <c r="E656" s="16"/>
      <c r="F656" s="16"/>
    </row>
    <row r="657" ht="15.75" customHeight="1">
      <c r="A657" s="16"/>
      <c r="B657" s="16"/>
      <c r="C657" s="16"/>
      <c r="D657" s="16"/>
      <c r="E657" s="16"/>
      <c r="F657" s="16"/>
    </row>
    <row r="658" ht="15.75" customHeight="1">
      <c r="A658" s="16"/>
      <c r="B658" s="16"/>
      <c r="C658" s="16"/>
      <c r="D658" s="16"/>
      <c r="E658" s="16"/>
      <c r="F658" s="16"/>
    </row>
    <row r="659" ht="15.75" customHeight="1">
      <c r="A659" s="16"/>
      <c r="B659" s="16"/>
      <c r="C659" s="16"/>
      <c r="D659" s="16"/>
      <c r="E659" s="16"/>
      <c r="F659" s="16"/>
    </row>
    <row r="660" ht="15.75" customHeight="1">
      <c r="A660" s="16"/>
      <c r="B660" s="16"/>
      <c r="C660" s="16"/>
      <c r="D660" s="16"/>
      <c r="E660" s="16"/>
      <c r="F660" s="16"/>
    </row>
    <row r="661" ht="15.75" customHeight="1">
      <c r="A661" s="16"/>
      <c r="B661" s="16"/>
      <c r="C661" s="16"/>
      <c r="D661" s="16"/>
      <c r="E661" s="16"/>
      <c r="F661" s="16"/>
    </row>
    <row r="662" ht="15.75" customHeight="1">
      <c r="A662" s="16"/>
      <c r="B662" s="16"/>
      <c r="C662" s="16"/>
      <c r="D662" s="16"/>
      <c r="E662" s="16"/>
      <c r="F662" s="16"/>
    </row>
    <row r="663" ht="15.75" customHeight="1">
      <c r="A663" s="16"/>
      <c r="B663" s="16"/>
      <c r="C663" s="16"/>
      <c r="D663" s="16"/>
      <c r="E663" s="16"/>
      <c r="F663" s="16"/>
    </row>
    <row r="664" ht="15.75" customHeight="1">
      <c r="A664" s="16"/>
      <c r="B664" s="16"/>
      <c r="C664" s="16"/>
      <c r="D664" s="16"/>
      <c r="E664" s="16"/>
      <c r="F664" s="16"/>
    </row>
    <row r="665" ht="15.75" customHeight="1">
      <c r="A665" s="16"/>
      <c r="B665" s="16"/>
      <c r="C665" s="16"/>
      <c r="D665" s="16"/>
      <c r="E665" s="16"/>
      <c r="F665" s="16"/>
    </row>
    <row r="666" ht="15.75" customHeight="1">
      <c r="A666" s="16"/>
      <c r="B666" s="16"/>
      <c r="C666" s="16"/>
      <c r="D666" s="16"/>
      <c r="E666" s="16"/>
      <c r="F666" s="16"/>
    </row>
    <row r="667" ht="15.75" customHeight="1">
      <c r="A667" s="16"/>
      <c r="B667" s="16"/>
      <c r="C667" s="16"/>
      <c r="D667" s="16"/>
      <c r="E667" s="16"/>
      <c r="F667" s="16"/>
    </row>
    <row r="668" ht="15.75" customHeight="1">
      <c r="A668" s="16"/>
      <c r="B668" s="16"/>
      <c r="C668" s="16"/>
      <c r="D668" s="16"/>
      <c r="E668" s="16"/>
      <c r="F668" s="16"/>
    </row>
    <row r="669" ht="15.75" customHeight="1">
      <c r="A669" s="16"/>
      <c r="B669" s="16"/>
      <c r="C669" s="16"/>
      <c r="D669" s="16"/>
      <c r="E669" s="16"/>
      <c r="F669" s="16"/>
    </row>
    <row r="670" ht="15.75" customHeight="1">
      <c r="A670" s="16"/>
      <c r="B670" s="16"/>
      <c r="C670" s="16"/>
      <c r="D670" s="16"/>
      <c r="E670" s="16"/>
      <c r="F670" s="16"/>
    </row>
    <row r="671" ht="15.75" customHeight="1">
      <c r="A671" s="16"/>
      <c r="B671" s="16"/>
      <c r="C671" s="16"/>
      <c r="D671" s="16"/>
      <c r="E671" s="16"/>
      <c r="F671" s="16"/>
    </row>
    <row r="672" ht="15.75" customHeight="1">
      <c r="A672" s="16"/>
      <c r="B672" s="16"/>
      <c r="C672" s="16"/>
      <c r="D672" s="16"/>
      <c r="E672" s="16"/>
      <c r="F672" s="16"/>
    </row>
    <row r="673" ht="15.75" customHeight="1">
      <c r="A673" s="16"/>
      <c r="B673" s="16"/>
      <c r="C673" s="16"/>
      <c r="D673" s="16"/>
      <c r="E673" s="16"/>
      <c r="F673" s="16"/>
    </row>
    <row r="674" ht="15.75" customHeight="1">
      <c r="A674" s="16"/>
      <c r="B674" s="16"/>
      <c r="C674" s="16"/>
      <c r="D674" s="16"/>
      <c r="E674" s="16"/>
      <c r="F674" s="16"/>
    </row>
    <row r="675" ht="15.75" customHeight="1">
      <c r="A675" s="16"/>
      <c r="B675" s="16"/>
      <c r="C675" s="16"/>
      <c r="D675" s="16"/>
      <c r="E675" s="16"/>
      <c r="F675" s="16"/>
    </row>
    <row r="676" ht="15.75" customHeight="1">
      <c r="A676" s="16"/>
      <c r="B676" s="16"/>
      <c r="C676" s="16"/>
      <c r="D676" s="16"/>
      <c r="E676" s="16"/>
      <c r="F676" s="16"/>
    </row>
    <row r="677" ht="15.75" customHeight="1">
      <c r="A677" s="16"/>
      <c r="B677" s="16"/>
      <c r="C677" s="16"/>
      <c r="D677" s="16"/>
      <c r="E677" s="16"/>
      <c r="F677" s="16"/>
    </row>
    <row r="678" ht="15.75" customHeight="1">
      <c r="A678" s="16"/>
      <c r="B678" s="16"/>
      <c r="C678" s="16"/>
      <c r="D678" s="16"/>
      <c r="E678" s="16"/>
      <c r="F678" s="16"/>
    </row>
    <row r="679" ht="15.75" customHeight="1">
      <c r="A679" s="16"/>
      <c r="B679" s="16"/>
      <c r="C679" s="16"/>
      <c r="D679" s="16"/>
      <c r="E679" s="16"/>
      <c r="F679" s="16"/>
    </row>
    <row r="680" ht="15.75" customHeight="1">
      <c r="A680" s="16"/>
      <c r="B680" s="16"/>
      <c r="C680" s="16"/>
      <c r="D680" s="16"/>
      <c r="E680" s="16"/>
      <c r="F680" s="16"/>
    </row>
    <row r="681" ht="15.75" customHeight="1">
      <c r="A681" s="16"/>
      <c r="B681" s="16"/>
      <c r="C681" s="16"/>
      <c r="D681" s="16"/>
      <c r="E681" s="16"/>
      <c r="F681" s="16"/>
    </row>
    <row r="682" ht="15.75" customHeight="1">
      <c r="A682" s="16"/>
      <c r="B682" s="16"/>
      <c r="C682" s="16"/>
      <c r="D682" s="16"/>
      <c r="E682" s="16"/>
      <c r="F682" s="16"/>
    </row>
    <row r="683" ht="15.75" customHeight="1">
      <c r="A683" s="16"/>
      <c r="B683" s="16"/>
      <c r="C683" s="16"/>
      <c r="D683" s="16"/>
      <c r="E683" s="16"/>
      <c r="F683" s="16"/>
    </row>
    <row r="684" ht="15.75" customHeight="1">
      <c r="A684" s="16"/>
      <c r="B684" s="16"/>
      <c r="C684" s="16"/>
      <c r="D684" s="16"/>
      <c r="E684" s="16"/>
      <c r="F684" s="16"/>
    </row>
    <row r="685" ht="15.75" customHeight="1">
      <c r="A685" s="16"/>
      <c r="B685" s="16"/>
      <c r="C685" s="16"/>
      <c r="D685" s="16"/>
      <c r="E685" s="16"/>
      <c r="F685" s="16"/>
    </row>
    <row r="686" ht="15.75" customHeight="1">
      <c r="A686" s="16"/>
      <c r="B686" s="16"/>
      <c r="C686" s="16"/>
      <c r="D686" s="16"/>
      <c r="E686" s="16"/>
      <c r="F686" s="16"/>
    </row>
    <row r="687" ht="15.75" customHeight="1">
      <c r="A687" s="16"/>
      <c r="B687" s="16"/>
      <c r="C687" s="16"/>
      <c r="D687" s="16"/>
      <c r="E687" s="16"/>
      <c r="F687" s="16"/>
    </row>
    <row r="688" ht="15.75" customHeight="1">
      <c r="A688" s="16"/>
      <c r="B688" s="16"/>
      <c r="C688" s="16"/>
      <c r="D688" s="16"/>
      <c r="E688" s="16"/>
      <c r="F688" s="16"/>
    </row>
    <row r="689" ht="15.75" customHeight="1">
      <c r="A689" s="16"/>
      <c r="B689" s="16"/>
      <c r="C689" s="16"/>
      <c r="D689" s="16"/>
      <c r="E689" s="16"/>
      <c r="F689" s="16"/>
    </row>
    <row r="690" ht="15.75" customHeight="1">
      <c r="A690" s="16"/>
      <c r="B690" s="16"/>
      <c r="C690" s="16"/>
      <c r="D690" s="16"/>
      <c r="E690" s="16"/>
      <c r="F690" s="16"/>
    </row>
    <row r="691" ht="15.75" customHeight="1">
      <c r="A691" s="16"/>
      <c r="B691" s="16"/>
      <c r="C691" s="16"/>
      <c r="D691" s="16"/>
      <c r="E691" s="16"/>
      <c r="F691" s="16"/>
    </row>
    <row r="692" ht="15.75" customHeight="1">
      <c r="A692" s="16"/>
      <c r="B692" s="16"/>
      <c r="C692" s="16"/>
      <c r="D692" s="16"/>
      <c r="E692" s="16"/>
      <c r="F692" s="16"/>
    </row>
    <row r="693" ht="15.75" customHeight="1">
      <c r="A693" s="16"/>
      <c r="B693" s="16"/>
      <c r="C693" s="16"/>
      <c r="D693" s="16"/>
      <c r="E693" s="16"/>
      <c r="F693" s="16"/>
    </row>
    <row r="694" ht="15.75" customHeight="1">
      <c r="A694" s="16"/>
      <c r="B694" s="16"/>
      <c r="C694" s="16"/>
      <c r="D694" s="16"/>
      <c r="E694" s="16"/>
      <c r="F694" s="16"/>
    </row>
    <row r="695" ht="15.75" customHeight="1">
      <c r="A695" s="16"/>
      <c r="B695" s="16"/>
      <c r="C695" s="16"/>
      <c r="D695" s="16"/>
      <c r="E695" s="16"/>
      <c r="F695" s="16"/>
    </row>
    <row r="696" ht="15.75" customHeight="1">
      <c r="A696" s="16"/>
      <c r="B696" s="16"/>
      <c r="C696" s="16"/>
      <c r="D696" s="16"/>
      <c r="E696" s="16"/>
      <c r="F696" s="16"/>
    </row>
    <row r="697" ht="15.75" customHeight="1">
      <c r="A697" s="16"/>
      <c r="B697" s="16"/>
      <c r="C697" s="16"/>
      <c r="D697" s="16"/>
      <c r="E697" s="16"/>
      <c r="F697" s="16"/>
    </row>
    <row r="698" ht="15.75" customHeight="1">
      <c r="A698" s="16"/>
      <c r="B698" s="16"/>
      <c r="C698" s="16"/>
      <c r="D698" s="16"/>
      <c r="E698" s="16"/>
      <c r="F698" s="16"/>
    </row>
    <row r="699" ht="15.75" customHeight="1">
      <c r="A699" s="16"/>
      <c r="B699" s="16"/>
      <c r="C699" s="16"/>
      <c r="D699" s="16"/>
      <c r="E699" s="16"/>
      <c r="F699" s="16"/>
    </row>
    <row r="700" ht="15.75" customHeight="1">
      <c r="A700" s="16"/>
      <c r="B700" s="16"/>
      <c r="C700" s="16"/>
      <c r="D700" s="16"/>
      <c r="E700" s="16"/>
      <c r="F700" s="16"/>
    </row>
    <row r="701" ht="15.75" customHeight="1">
      <c r="A701" s="16"/>
      <c r="B701" s="16"/>
      <c r="C701" s="16"/>
      <c r="D701" s="16"/>
      <c r="E701" s="16"/>
      <c r="F701" s="16"/>
    </row>
    <row r="702" ht="15.75" customHeight="1">
      <c r="A702" s="16"/>
      <c r="B702" s="16"/>
      <c r="C702" s="16"/>
      <c r="D702" s="16"/>
      <c r="E702" s="16"/>
      <c r="F702" s="16"/>
    </row>
    <row r="703" ht="15.75" customHeight="1">
      <c r="A703" s="16"/>
      <c r="B703" s="16"/>
      <c r="C703" s="16"/>
      <c r="D703" s="16"/>
      <c r="E703" s="16"/>
      <c r="F703" s="16"/>
    </row>
    <row r="704" ht="15.75" customHeight="1">
      <c r="A704" s="16"/>
      <c r="B704" s="16"/>
      <c r="C704" s="16"/>
      <c r="D704" s="16"/>
      <c r="E704" s="16"/>
      <c r="F704" s="16"/>
    </row>
    <row r="705" ht="15.75" customHeight="1">
      <c r="A705" s="16"/>
      <c r="B705" s="16"/>
      <c r="C705" s="16"/>
      <c r="D705" s="16"/>
      <c r="E705" s="16"/>
      <c r="F705" s="16"/>
    </row>
    <row r="706" ht="15.75" customHeight="1">
      <c r="A706" s="16"/>
      <c r="B706" s="16"/>
      <c r="C706" s="16"/>
      <c r="D706" s="16"/>
      <c r="E706" s="16"/>
      <c r="F706" s="16"/>
    </row>
    <row r="707" ht="15.75" customHeight="1">
      <c r="A707" s="16"/>
      <c r="B707" s="16"/>
      <c r="C707" s="16"/>
      <c r="D707" s="16"/>
      <c r="E707" s="16"/>
      <c r="F707" s="16"/>
    </row>
    <row r="708" ht="15.75" customHeight="1">
      <c r="A708" s="16"/>
      <c r="B708" s="16"/>
      <c r="C708" s="16"/>
      <c r="D708" s="16"/>
      <c r="E708" s="16"/>
      <c r="F708" s="16"/>
    </row>
    <row r="709" ht="15.75" customHeight="1">
      <c r="A709" s="16"/>
      <c r="B709" s="16"/>
      <c r="C709" s="16"/>
      <c r="D709" s="16"/>
      <c r="E709" s="16"/>
      <c r="F709" s="16"/>
    </row>
    <row r="710" ht="15.75" customHeight="1">
      <c r="A710" s="16"/>
      <c r="B710" s="16"/>
      <c r="C710" s="16"/>
      <c r="D710" s="16"/>
      <c r="E710" s="16"/>
      <c r="F710" s="16"/>
    </row>
    <row r="711" ht="15.75" customHeight="1">
      <c r="A711" s="16"/>
      <c r="B711" s="16"/>
      <c r="C711" s="16"/>
      <c r="D711" s="16"/>
      <c r="E711" s="16"/>
      <c r="F711" s="16"/>
    </row>
    <row r="712" ht="15.75" customHeight="1">
      <c r="A712" s="16"/>
      <c r="B712" s="16"/>
      <c r="C712" s="16"/>
      <c r="D712" s="16"/>
      <c r="E712" s="16"/>
      <c r="F712" s="16"/>
    </row>
    <row r="713" ht="15.75" customHeight="1">
      <c r="A713" s="16"/>
      <c r="B713" s="16"/>
      <c r="C713" s="16"/>
      <c r="D713" s="16"/>
      <c r="E713" s="16"/>
      <c r="F713" s="16"/>
    </row>
    <row r="714" ht="15.75" customHeight="1">
      <c r="A714" s="16"/>
      <c r="B714" s="16"/>
      <c r="C714" s="16"/>
      <c r="D714" s="16"/>
      <c r="E714" s="16"/>
      <c r="F714" s="16"/>
    </row>
    <row r="715" ht="15.75" customHeight="1">
      <c r="A715" s="16"/>
      <c r="B715" s="16"/>
      <c r="C715" s="16"/>
      <c r="D715" s="16"/>
      <c r="E715" s="16"/>
      <c r="F715" s="16"/>
    </row>
    <row r="716" ht="15.75" customHeight="1">
      <c r="A716" s="16"/>
      <c r="B716" s="16"/>
      <c r="C716" s="16"/>
      <c r="D716" s="16"/>
      <c r="E716" s="16"/>
      <c r="F716" s="16"/>
    </row>
    <row r="717" ht="15.75" customHeight="1">
      <c r="A717" s="16"/>
      <c r="B717" s="16"/>
      <c r="C717" s="16"/>
      <c r="D717" s="16"/>
      <c r="E717" s="16"/>
      <c r="F717" s="16"/>
    </row>
    <row r="718" ht="15.75" customHeight="1">
      <c r="A718" s="16"/>
      <c r="B718" s="16"/>
      <c r="C718" s="16"/>
      <c r="D718" s="16"/>
      <c r="E718" s="16"/>
      <c r="F718" s="16"/>
    </row>
    <row r="719" ht="15.75" customHeight="1">
      <c r="A719" s="16"/>
      <c r="B719" s="16"/>
      <c r="C719" s="16"/>
      <c r="D719" s="16"/>
      <c r="E719" s="16"/>
      <c r="F719" s="16"/>
    </row>
    <row r="720" ht="15.75" customHeight="1">
      <c r="A720" s="16"/>
      <c r="B720" s="16"/>
      <c r="C720" s="16"/>
      <c r="D720" s="16"/>
      <c r="E720" s="16"/>
      <c r="F720" s="16"/>
    </row>
    <row r="721" ht="15.75" customHeight="1">
      <c r="A721" s="16"/>
      <c r="B721" s="16"/>
      <c r="C721" s="16"/>
      <c r="D721" s="16"/>
      <c r="E721" s="16"/>
      <c r="F721" s="16"/>
    </row>
    <row r="722" ht="15.75" customHeight="1">
      <c r="A722" s="16"/>
      <c r="B722" s="16"/>
      <c r="C722" s="16"/>
      <c r="D722" s="16"/>
      <c r="E722" s="16"/>
      <c r="F722" s="16"/>
    </row>
    <row r="723" ht="15.75" customHeight="1">
      <c r="A723" s="16"/>
      <c r="B723" s="16"/>
      <c r="C723" s="16"/>
      <c r="D723" s="16"/>
      <c r="E723" s="16"/>
      <c r="F723" s="16"/>
    </row>
    <row r="724" ht="15.75" customHeight="1">
      <c r="A724" s="16"/>
      <c r="B724" s="16"/>
      <c r="C724" s="16"/>
      <c r="D724" s="16"/>
      <c r="E724" s="16"/>
      <c r="F724" s="16"/>
    </row>
    <row r="725" ht="15.75" customHeight="1">
      <c r="A725" s="16"/>
      <c r="B725" s="16"/>
      <c r="C725" s="16"/>
      <c r="D725" s="16"/>
      <c r="E725" s="16"/>
      <c r="F725" s="16"/>
    </row>
    <row r="726" ht="15.75" customHeight="1">
      <c r="A726" s="16"/>
      <c r="B726" s="16"/>
      <c r="C726" s="16"/>
      <c r="D726" s="16"/>
      <c r="E726" s="16"/>
      <c r="F726" s="16"/>
    </row>
    <row r="727" ht="15.75" customHeight="1">
      <c r="A727" s="16"/>
      <c r="B727" s="16"/>
      <c r="C727" s="16"/>
      <c r="D727" s="16"/>
      <c r="E727" s="16"/>
      <c r="F727" s="16"/>
    </row>
    <row r="728" ht="15.75" customHeight="1">
      <c r="A728" s="16"/>
      <c r="B728" s="16"/>
      <c r="C728" s="16"/>
      <c r="D728" s="16"/>
      <c r="E728" s="16"/>
      <c r="F728" s="16"/>
    </row>
    <row r="729" ht="15.75" customHeight="1">
      <c r="A729" s="16"/>
      <c r="B729" s="16"/>
      <c r="C729" s="16"/>
      <c r="D729" s="16"/>
      <c r="E729" s="16"/>
      <c r="F729" s="16"/>
    </row>
    <row r="730" ht="15.75" customHeight="1">
      <c r="A730" s="16"/>
      <c r="B730" s="16"/>
      <c r="C730" s="16"/>
      <c r="D730" s="16"/>
      <c r="E730" s="16"/>
      <c r="F730" s="16"/>
    </row>
    <row r="731" ht="15.75" customHeight="1">
      <c r="A731" s="16"/>
      <c r="B731" s="16"/>
      <c r="C731" s="16"/>
      <c r="D731" s="16"/>
      <c r="E731" s="16"/>
      <c r="F731" s="16"/>
    </row>
    <row r="732" ht="15.75" customHeight="1">
      <c r="A732" s="16"/>
      <c r="B732" s="16"/>
      <c r="C732" s="16"/>
      <c r="D732" s="16"/>
      <c r="E732" s="16"/>
      <c r="F732" s="16"/>
    </row>
    <row r="733" ht="15.75" customHeight="1">
      <c r="A733" s="16"/>
      <c r="B733" s="16"/>
      <c r="C733" s="16"/>
      <c r="D733" s="16"/>
      <c r="E733" s="16"/>
      <c r="F733" s="16"/>
    </row>
    <row r="734" ht="15.75" customHeight="1">
      <c r="A734" s="16"/>
      <c r="B734" s="16"/>
      <c r="C734" s="16"/>
      <c r="D734" s="16"/>
      <c r="E734" s="16"/>
      <c r="F734" s="16"/>
    </row>
    <row r="735" ht="15.75" customHeight="1">
      <c r="A735" s="16"/>
      <c r="B735" s="16"/>
      <c r="C735" s="16"/>
      <c r="D735" s="16"/>
      <c r="E735" s="16"/>
      <c r="F735" s="16"/>
    </row>
    <row r="736" ht="15.75" customHeight="1">
      <c r="A736" s="16"/>
      <c r="B736" s="16"/>
      <c r="C736" s="16"/>
      <c r="D736" s="16"/>
      <c r="E736" s="16"/>
      <c r="F736" s="16"/>
    </row>
    <row r="737" ht="15.75" customHeight="1">
      <c r="A737" s="16"/>
      <c r="B737" s="16"/>
      <c r="C737" s="16"/>
      <c r="D737" s="16"/>
      <c r="E737" s="16"/>
      <c r="F737" s="16"/>
    </row>
    <row r="738" ht="15.75" customHeight="1">
      <c r="A738" s="16"/>
      <c r="B738" s="16"/>
      <c r="C738" s="16"/>
      <c r="D738" s="16"/>
      <c r="E738" s="16"/>
      <c r="F738" s="16"/>
    </row>
    <row r="739" ht="15.75" customHeight="1">
      <c r="A739" s="16"/>
      <c r="B739" s="16"/>
      <c r="C739" s="16"/>
      <c r="D739" s="16"/>
      <c r="E739" s="16"/>
      <c r="F739" s="16"/>
    </row>
    <row r="740" ht="15.75" customHeight="1">
      <c r="A740" s="16"/>
      <c r="B740" s="16"/>
      <c r="C740" s="16"/>
      <c r="D740" s="16"/>
      <c r="E740" s="16"/>
      <c r="F740" s="16"/>
    </row>
    <row r="741" ht="15.75" customHeight="1">
      <c r="A741" s="16"/>
      <c r="B741" s="16"/>
      <c r="C741" s="16"/>
      <c r="D741" s="16"/>
      <c r="E741" s="16"/>
      <c r="F741" s="16"/>
    </row>
    <row r="742" ht="15.75" customHeight="1">
      <c r="A742" s="16"/>
      <c r="B742" s="16"/>
      <c r="C742" s="16"/>
      <c r="D742" s="16"/>
      <c r="E742" s="16"/>
      <c r="F742" s="16"/>
    </row>
    <row r="743" ht="15.75" customHeight="1">
      <c r="A743" s="16"/>
      <c r="B743" s="16"/>
      <c r="C743" s="16"/>
      <c r="D743" s="16"/>
      <c r="E743" s="16"/>
      <c r="F743" s="16"/>
    </row>
    <row r="744" ht="15.75" customHeight="1">
      <c r="A744" s="16"/>
      <c r="B744" s="16"/>
      <c r="C744" s="16"/>
      <c r="D744" s="16"/>
      <c r="E744" s="16"/>
      <c r="F744" s="16"/>
    </row>
    <row r="745" ht="15.75" customHeight="1">
      <c r="A745" s="16"/>
      <c r="B745" s="16"/>
      <c r="C745" s="16"/>
      <c r="D745" s="16"/>
      <c r="E745" s="16"/>
      <c r="F745" s="16"/>
    </row>
    <row r="746" ht="15.75" customHeight="1">
      <c r="A746" s="16"/>
      <c r="B746" s="16"/>
      <c r="C746" s="16"/>
      <c r="D746" s="16"/>
      <c r="E746" s="16"/>
      <c r="F746" s="16"/>
    </row>
    <row r="747" ht="15.75" customHeight="1">
      <c r="A747" s="16"/>
      <c r="B747" s="16"/>
      <c r="C747" s="16"/>
      <c r="D747" s="16"/>
      <c r="E747" s="16"/>
      <c r="F747" s="16"/>
    </row>
    <row r="748" ht="15.75" customHeight="1">
      <c r="A748" s="16"/>
      <c r="B748" s="16"/>
      <c r="C748" s="16"/>
      <c r="D748" s="16"/>
      <c r="E748" s="16"/>
      <c r="F748" s="16"/>
    </row>
    <row r="749" ht="15.75" customHeight="1">
      <c r="A749" s="16"/>
      <c r="B749" s="16"/>
      <c r="C749" s="16"/>
      <c r="D749" s="16"/>
      <c r="E749" s="16"/>
      <c r="F749" s="16"/>
    </row>
    <row r="750" ht="15.75" customHeight="1">
      <c r="A750" s="16"/>
      <c r="B750" s="16"/>
      <c r="C750" s="16"/>
      <c r="D750" s="16"/>
      <c r="E750" s="16"/>
      <c r="F750" s="16"/>
    </row>
    <row r="751" ht="15.75" customHeight="1">
      <c r="A751" s="16"/>
      <c r="B751" s="16"/>
      <c r="C751" s="16"/>
      <c r="D751" s="16"/>
      <c r="E751" s="16"/>
      <c r="F751" s="16"/>
    </row>
    <row r="752" ht="15.75" customHeight="1">
      <c r="A752" s="16"/>
      <c r="B752" s="16"/>
      <c r="C752" s="16"/>
      <c r="D752" s="16"/>
      <c r="E752" s="16"/>
      <c r="F752" s="16"/>
    </row>
    <row r="753" ht="15.75" customHeight="1">
      <c r="A753" s="16"/>
      <c r="B753" s="16"/>
      <c r="C753" s="16"/>
      <c r="D753" s="16"/>
      <c r="E753" s="16"/>
      <c r="F753" s="16"/>
    </row>
    <row r="754" ht="15.75" customHeight="1">
      <c r="A754" s="16"/>
      <c r="B754" s="16"/>
      <c r="C754" s="16"/>
      <c r="D754" s="16"/>
      <c r="E754" s="16"/>
      <c r="F754" s="16"/>
    </row>
    <row r="755" ht="15.75" customHeight="1">
      <c r="A755" s="16"/>
      <c r="B755" s="16"/>
      <c r="C755" s="16"/>
      <c r="D755" s="16"/>
      <c r="E755" s="16"/>
      <c r="F755" s="16"/>
    </row>
    <row r="756" ht="15.75" customHeight="1">
      <c r="A756" s="16"/>
      <c r="B756" s="16"/>
      <c r="C756" s="16"/>
      <c r="D756" s="16"/>
      <c r="E756" s="16"/>
      <c r="F756" s="16"/>
    </row>
    <row r="757" ht="15.75" customHeight="1">
      <c r="A757" s="16"/>
      <c r="B757" s="16"/>
      <c r="C757" s="16"/>
      <c r="D757" s="16"/>
      <c r="E757" s="16"/>
      <c r="F757" s="16"/>
    </row>
    <row r="758" ht="15.75" customHeight="1">
      <c r="A758" s="16"/>
      <c r="B758" s="16"/>
      <c r="C758" s="16"/>
      <c r="D758" s="16"/>
      <c r="E758" s="16"/>
      <c r="F758" s="16"/>
    </row>
    <row r="759" ht="15.75" customHeight="1">
      <c r="A759" s="16"/>
      <c r="B759" s="16"/>
      <c r="C759" s="16"/>
      <c r="D759" s="16"/>
      <c r="E759" s="16"/>
      <c r="F759" s="16"/>
    </row>
    <row r="760" ht="15.75" customHeight="1">
      <c r="A760" s="16"/>
      <c r="B760" s="16"/>
      <c r="C760" s="16"/>
      <c r="D760" s="16"/>
      <c r="E760" s="16"/>
      <c r="F760" s="16"/>
    </row>
    <row r="761" ht="15.75" customHeight="1">
      <c r="A761" s="16"/>
      <c r="B761" s="16"/>
      <c r="C761" s="16"/>
      <c r="D761" s="16"/>
      <c r="E761" s="16"/>
      <c r="F761" s="16"/>
    </row>
    <row r="762" ht="15.75" customHeight="1">
      <c r="A762" s="16"/>
      <c r="B762" s="16"/>
      <c r="C762" s="16"/>
      <c r="D762" s="16"/>
      <c r="E762" s="16"/>
      <c r="F762" s="16"/>
    </row>
    <row r="763" ht="15.75" customHeight="1">
      <c r="A763" s="16"/>
      <c r="B763" s="16"/>
      <c r="C763" s="16"/>
      <c r="D763" s="16"/>
      <c r="E763" s="16"/>
      <c r="F763" s="16"/>
    </row>
    <row r="764" ht="15.75" customHeight="1">
      <c r="A764" s="16"/>
      <c r="B764" s="16"/>
      <c r="C764" s="16"/>
      <c r="D764" s="16"/>
      <c r="E764" s="16"/>
      <c r="F764" s="16"/>
    </row>
    <row r="765" ht="15.75" customHeight="1">
      <c r="A765" s="16"/>
      <c r="B765" s="16"/>
      <c r="C765" s="16"/>
      <c r="D765" s="16"/>
      <c r="E765" s="16"/>
      <c r="F765" s="16"/>
    </row>
    <row r="766" ht="15.75" customHeight="1">
      <c r="A766" s="16"/>
      <c r="B766" s="16"/>
      <c r="C766" s="16"/>
      <c r="D766" s="16"/>
      <c r="E766" s="16"/>
      <c r="F766" s="16"/>
    </row>
    <row r="767" ht="15.75" customHeight="1">
      <c r="A767" s="16"/>
      <c r="B767" s="16"/>
      <c r="C767" s="16"/>
      <c r="D767" s="16"/>
      <c r="E767" s="16"/>
      <c r="F767" s="16"/>
    </row>
    <row r="768" ht="15.75" customHeight="1">
      <c r="A768" s="16"/>
      <c r="B768" s="16"/>
      <c r="C768" s="16"/>
      <c r="D768" s="16"/>
      <c r="E768" s="16"/>
      <c r="F768" s="16"/>
    </row>
    <row r="769" ht="15.75" customHeight="1">
      <c r="A769" s="16"/>
      <c r="B769" s="16"/>
      <c r="C769" s="16"/>
      <c r="D769" s="16"/>
      <c r="E769" s="16"/>
      <c r="F769" s="16"/>
    </row>
    <row r="770" ht="15.75" customHeight="1">
      <c r="A770" s="16"/>
      <c r="B770" s="16"/>
      <c r="C770" s="16"/>
      <c r="D770" s="16"/>
      <c r="E770" s="16"/>
      <c r="F770" s="16"/>
    </row>
    <row r="771" ht="15.75" customHeight="1">
      <c r="A771" s="16"/>
      <c r="B771" s="16"/>
      <c r="C771" s="16"/>
      <c r="D771" s="16"/>
      <c r="E771" s="16"/>
      <c r="F771" s="16"/>
    </row>
    <row r="772" ht="15.75" customHeight="1">
      <c r="A772" s="16"/>
      <c r="B772" s="16"/>
      <c r="C772" s="16"/>
      <c r="D772" s="16"/>
      <c r="E772" s="16"/>
      <c r="F772" s="16"/>
    </row>
    <row r="773" ht="15.75" customHeight="1">
      <c r="A773" s="16"/>
      <c r="B773" s="16"/>
      <c r="C773" s="16"/>
      <c r="D773" s="16"/>
      <c r="E773" s="16"/>
      <c r="F773" s="16"/>
    </row>
    <row r="774" ht="15.75" customHeight="1">
      <c r="A774" s="16"/>
      <c r="B774" s="16"/>
      <c r="C774" s="16"/>
      <c r="D774" s="16"/>
      <c r="E774" s="16"/>
      <c r="F774" s="16"/>
    </row>
    <row r="775" ht="15.75" customHeight="1">
      <c r="A775" s="16"/>
      <c r="B775" s="16"/>
      <c r="C775" s="16"/>
      <c r="D775" s="16"/>
      <c r="E775" s="16"/>
      <c r="F775" s="16"/>
    </row>
    <row r="776" ht="15.75" customHeight="1">
      <c r="A776" s="16"/>
      <c r="B776" s="16"/>
      <c r="C776" s="16"/>
      <c r="D776" s="16"/>
      <c r="E776" s="16"/>
      <c r="F776" s="16"/>
    </row>
    <row r="777" ht="15.75" customHeight="1">
      <c r="A777" s="16"/>
      <c r="B777" s="16"/>
      <c r="C777" s="16"/>
      <c r="D777" s="16"/>
      <c r="E777" s="16"/>
      <c r="F777" s="16"/>
    </row>
    <row r="778" ht="15.75" customHeight="1">
      <c r="A778" s="16"/>
      <c r="B778" s="16"/>
      <c r="C778" s="16"/>
      <c r="D778" s="16"/>
      <c r="E778" s="16"/>
      <c r="F778" s="16"/>
    </row>
    <row r="779" ht="15.75" customHeight="1">
      <c r="A779" s="16"/>
      <c r="B779" s="16"/>
      <c r="C779" s="16"/>
      <c r="D779" s="16"/>
      <c r="E779" s="16"/>
      <c r="F779" s="16"/>
    </row>
    <row r="780" ht="15.75" customHeight="1">
      <c r="A780" s="16"/>
      <c r="B780" s="16"/>
      <c r="C780" s="16"/>
      <c r="D780" s="16"/>
      <c r="E780" s="16"/>
      <c r="F780" s="16"/>
    </row>
    <row r="781" ht="15.75" customHeight="1">
      <c r="A781" s="16"/>
      <c r="B781" s="16"/>
      <c r="C781" s="16"/>
      <c r="D781" s="16"/>
      <c r="E781" s="16"/>
      <c r="F781" s="16"/>
    </row>
    <row r="782" ht="15.75" customHeight="1">
      <c r="A782" s="16"/>
      <c r="B782" s="16"/>
      <c r="C782" s="16"/>
      <c r="D782" s="16"/>
      <c r="E782" s="16"/>
      <c r="F782" s="16"/>
    </row>
    <row r="783" ht="15.75" customHeight="1">
      <c r="A783" s="16"/>
      <c r="B783" s="16"/>
      <c r="C783" s="16"/>
      <c r="D783" s="16"/>
      <c r="E783" s="16"/>
      <c r="F783" s="16"/>
    </row>
    <row r="784" ht="15.75" customHeight="1">
      <c r="A784" s="16"/>
      <c r="B784" s="16"/>
      <c r="C784" s="16"/>
      <c r="D784" s="16"/>
      <c r="E784" s="16"/>
      <c r="F784" s="16"/>
    </row>
    <row r="785" ht="15.75" customHeight="1">
      <c r="A785" s="16"/>
      <c r="B785" s="16"/>
      <c r="C785" s="16"/>
      <c r="D785" s="16"/>
      <c r="E785" s="16"/>
      <c r="F785" s="16"/>
    </row>
    <row r="786" ht="15.75" customHeight="1">
      <c r="A786" s="16"/>
      <c r="B786" s="16"/>
      <c r="C786" s="16"/>
      <c r="D786" s="16"/>
      <c r="E786" s="16"/>
      <c r="F786" s="16"/>
    </row>
    <row r="787" ht="15.75" customHeight="1">
      <c r="A787" s="16"/>
      <c r="B787" s="16"/>
      <c r="C787" s="16"/>
      <c r="D787" s="16"/>
      <c r="E787" s="16"/>
      <c r="F787" s="16"/>
    </row>
    <row r="788" ht="15.75" customHeight="1">
      <c r="A788" s="16"/>
      <c r="B788" s="16"/>
      <c r="C788" s="16"/>
      <c r="D788" s="16"/>
      <c r="E788" s="16"/>
      <c r="F788" s="16"/>
    </row>
    <row r="789" ht="15.75" customHeight="1">
      <c r="A789" s="16"/>
      <c r="B789" s="16"/>
      <c r="C789" s="16"/>
      <c r="D789" s="16"/>
      <c r="E789" s="16"/>
      <c r="F789" s="16"/>
    </row>
    <row r="790" ht="15.75" customHeight="1">
      <c r="A790" s="16"/>
      <c r="B790" s="16"/>
      <c r="C790" s="16"/>
      <c r="D790" s="16"/>
      <c r="E790" s="16"/>
      <c r="F790" s="16"/>
    </row>
    <row r="791" ht="15.75" customHeight="1">
      <c r="A791" s="16"/>
      <c r="B791" s="16"/>
      <c r="C791" s="16"/>
      <c r="D791" s="16"/>
      <c r="E791" s="16"/>
      <c r="F791" s="16"/>
    </row>
    <row r="792" ht="15.75" customHeight="1">
      <c r="A792" s="16"/>
      <c r="B792" s="16"/>
      <c r="C792" s="16"/>
      <c r="D792" s="16"/>
      <c r="E792" s="16"/>
      <c r="F792" s="16"/>
    </row>
    <row r="793" ht="15.75" customHeight="1">
      <c r="A793" s="16"/>
      <c r="B793" s="16"/>
      <c r="C793" s="16"/>
      <c r="D793" s="16"/>
      <c r="E793" s="16"/>
      <c r="F793" s="16"/>
    </row>
    <row r="794" ht="15.75" customHeight="1">
      <c r="A794" s="16"/>
      <c r="B794" s="16"/>
      <c r="C794" s="16"/>
      <c r="D794" s="16"/>
      <c r="E794" s="16"/>
      <c r="F794" s="16"/>
    </row>
    <row r="795" ht="15.75" customHeight="1">
      <c r="A795" s="16"/>
      <c r="B795" s="16"/>
      <c r="C795" s="16"/>
      <c r="D795" s="16"/>
      <c r="E795" s="16"/>
      <c r="F795" s="16"/>
    </row>
    <row r="796" ht="15.75" customHeight="1">
      <c r="A796" s="16"/>
      <c r="B796" s="16"/>
      <c r="C796" s="16"/>
      <c r="D796" s="16"/>
      <c r="E796" s="16"/>
      <c r="F796" s="16"/>
    </row>
    <row r="797" ht="15.75" customHeight="1">
      <c r="A797" s="16"/>
      <c r="B797" s="16"/>
      <c r="C797" s="16"/>
      <c r="D797" s="16"/>
      <c r="E797" s="16"/>
      <c r="F797" s="16"/>
    </row>
    <row r="798" ht="15.75" customHeight="1">
      <c r="A798" s="16"/>
      <c r="B798" s="16"/>
      <c r="C798" s="16"/>
      <c r="D798" s="16"/>
      <c r="E798" s="16"/>
      <c r="F798" s="16"/>
    </row>
    <row r="799" ht="15.75" customHeight="1">
      <c r="A799" s="16"/>
      <c r="B799" s="16"/>
      <c r="C799" s="16"/>
      <c r="D799" s="16"/>
      <c r="E799" s="16"/>
      <c r="F799" s="16"/>
    </row>
    <row r="800" ht="15.75" customHeight="1">
      <c r="A800" s="16"/>
      <c r="B800" s="16"/>
      <c r="C800" s="16"/>
      <c r="D800" s="16"/>
      <c r="E800" s="16"/>
      <c r="F800" s="16"/>
    </row>
    <row r="801" ht="15.75" customHeight="1">
      <c r="A801" s="16"/>
      <c r="B801" s="16"/>
      <c r="C801" s="16"/>
      <c r="D801" s="16"/>
      <c r="E801" s="16"/>
      <c r="F801" s="16"/>
    </row>
    <row r="802" ht="15.75" customHeight="1">
      <c r="A802" s="16"/>
      <c r="B802" s="16"/>
      <c r="C802" s="16"/>
      <c r="D802" s="16"/>
      <c r="E802" s="16"/>
      <c r="F802" s="16"/>
    </row>
    <row r="803" ht="15.75" customHeight="1">
      <c r="A803" s="16"/>
      <c r="B803" s="16"/>
      <c r="C803" s="16"/>
      <c r="D803" s="16"/>
      <c r="E803" s="16"/>
      <c r="F803" s="16"/>
    </row>
    <row r="804" ht="15.75" customHeight="1">
      <c r="A804" s="16"/>
      <c r="B804" s="16"/>
      <c r="C804" s="16"/>
      <c r="D804" s="16"/>
      <c r="E804" s="16"/>
      <c r="F804" s="16"/>
    </row>
    <row r="805" ht="15.75" customHeight="1">
      <c r="A805" s="16"/>
      <c r="B805" s="16"/>
      <c r="C805" s="16"/>
      <c r="D805" s="16"/>
      <c r="E805" s="16"/>
      <c r="F805" s="16"/>
    </row>
    <row r="806" ht="15.75" customHeight="1">
      <c r="A806" s="16"/>
      <c r="B806" s="16"/>
      <c r="C806" s="16"/>
      <c r="D806" s="16"/>
      <c r="E806" s="16"/>
      <c r="F806" s="16"/>
    </row>
    <row r="807" ht="15.75" customHeight="1">
      <c r="A807" s="16"/>
      <c r="B807" s="16"/>
      <c r="C807" s="16"/>
      <c r="D807" s="16"/>
      <c r="E807" s="16"/>
      <c r="F807" s="16"/>
    </row>
    <row r="808" ht="15.75" customHeight="1">
      <c r="A808" s="16"/>
      <c r="B808" s="16"/>
      <c r="C808" s="16"/>
      <c r="D808" s="16"/>
      <c r="E808" s="16"/>
      <c r="F808" s="16"/>
    </row>
    <row r="809" ht="15.75" customHeight="1">
      <c r="A809" s="16"/>
      <c r="B809" s="16"/>
      <c r="C809" s="16"/>
      <c r="D809" s="16"/>
      <c r="E809" s="16"/>
      <c r="F809" s="16"/>
    </row>
    <row r="810" ht="15.75" customHeight="1">
      <c r="A810" s="16"/>
      <c r="B810" s="16"/>
      <c r="C810" s="16"/>
      <c r="D810" s="16"/>
      <c r="E810" s="16"/>
      <c r="F810" s="16"/>
    </row>
    <row r="811" ht="15.75" customHeight="1">
      <c r="A811" s="16"/>
      <c r="B811" s="16"/>
      <c r="C811" s="16"/>
      <c r="D811" s="16"/>
      <c r="E811" s="16"/>
      <c r="F811" s="16"/>
    </row>
    <row r="812" ht="15.75" customHeight="1">
      <c r="A812" s="16"/>
      <c r="B812" s="16"/>
      <c r="C812" s="16"/>
      <c r="D812" s="16"/>
      <c r="E812" s="16"/>
      <c r="F812" s="16"/>
    </row>
    <row r="813" ht="15.75" customHeight="1">
      <c r="A813" s="16"/>
      <c r="B813" s="16"/>
      <c r="C813" s="16"/>
      <c r="D813" s="16"/>
      <c r="E813" s="16"/>
      <c r="F813" s="16"/>
    </row>
    <row r="814" ht="15.75" customHeight="1">
      <c r="A814" s="16"/>
      <c r="B814" s="16"/>
      <c r="C814" s="16"/>
      <c r="D814" s="16"/>
      <c r="E814" s="16"/>
      <c r="F814" s="16"/>
    </row>
    <row r="815" ht="15.75" customHeight="1">
      <c r="A815" s="16"/>
      <c r="B815" s="16"/>
      <c r="C815" s="16"/>
      <c r="D815" s="16"/>
      <c r="E815" s="16"/>
      <c r="F815" s="16"/>
    </row>
    <row r="816" ht="15.75" customHeight="1">
      <c r="A816" s="16"/>
      <c r="B816" s="16"/>
      <c r="C816" s="16"/>
      <c r="D816" s="16"/>
      <c r="E816" s="16"/>
      <c r="F816" s="16"/>
    </row>
    <row r="817" ht="15.75" customHeight="1">
      <c r="A817" s="16"/>
      <c r="B817" s="16"/>
      <c r="C817" s="16"/>
      <c r="D817" s="16"/>
      <c r="E817" s="16"/>
      <c r="F817" s="16"/>
    </row>
    <row r="818" ht="15.75" customHeight="1">
      <c r="A818" s="16"/>
      <c r="B818" s="16"/>
      <c r="C818" s="16"/>
      <c r="D818" s="16"/>
      <c r="E818" s="16"/>
      <c r="F818" s="16"/>
    </row>
    <row r="819" ht="15.75" customHeight="1">
      <c r="A819" s="16"/>
      <c r="B819" s="16"/>
      <c r="C819" s="16"/>
      <c r="D819" s="16"/>
      <c r="E819" s="16"/>
      <c r="F819" s="16"/>
    </row>
    <row r="820" ht="15.75" customHeight="1">
      <c r="A820" s="16"/>
      <c r="B820" s="16"/>
      <c r="C820" s="16"/>
      <c r="D820" s="16"/>
      <c r="E820" s="16"/>
      <c r="F820" s="16"/>
    </row>
    <row r="821" ht="15.75" customHeight="1">
      <c r="A821" s="16"/>
      <c r="B821" s="16"/>
      <c r="C821" s="16"/>
      <c r="D821" s="16"/>
      <c r="E821" s="16"/>
      <c r="F821" s="16"/>
    </row>
    <row r="822" ht="15.75" customHeight="1">
      <c r="A822" s="16"/>
      <c r="B822" s="16"/>
      <c r="C822" s="16"/>
      <c r="D822" s="16"/>
      <c r="E822" s="16"/>
      <c r="F822" s="16"/>
    </row>
    <row r="823" ht="15.75" customHeight="1">
      <c r="A823" s="16"/>
      <c r="B823" s="16"/>
      <c r="C823" s="16"/>
      <c r="D823" s="16"/>
      <c r="E823" s="16"/>
      <c r="F823" s="16"/>
    </row>
    <row r="824" ht="15.75" customHeight="1">
      <c r="A824" s="16"/>
      <c r="B824" s="16"/>
      <c r="C824" s="16"/>
      <c r="D824" s="16"/>
      <c r="E824" s="16"/>
      <c r="F824" s="16"/>
    </row>
    <row r="825" ht="15.75" customHeight="1">
      <c r="A825" s="16"/>
      <c r="B825" s="16"/>
      <c r="C825" s="16"/>
      <c r="D825" s="16"/>
      <c r="E825" s="16"/>
      <c r="F825" s="16"/>
    </row>
    <row r="826" ht="15.75" customHeight="1">
      <c r="A826" s="16"/>
      <c r="B826" s="16"/>
      <c r="C826" s="16"/>
      <c r="D826" s="16"/>
      <c r="E826" s="16"/>
      <c r="F826" s="16"/>
    </row>
    <row r="827" ht="15.75" customHeight="1">
      <c r="A827" s="16"/>
      <c r="B827" s="16"/>
      <c r="C827" s="16"/>
      <c r="D827" s="16"/>
      <c r="E827" s="16"/>
      <c r="F827" s="16"/>
    </row>
    <row r="828" ht="15.75" customHeight="1">
      <c r="A828" s="16"/>
      <c r="B828" s="16"/>
      <c r="C828" s="16"/>
      <c r="D828" s="16"/>
      <c r="E828" s="16"/>
      <c r="F828" s="16"/>
    </row>
    <row r="829" ht="15.75" customHeight="1">
      <c r="A829" s="16"/>
      <c r="B829" s="16"/>
      <c r="C829" s="16"/>
      <c r="D829" s="16"/>
      <c r="E829" s="16"/>
      <c r="F829" s="16"/>
    </row>
    <row r="830" ht="15.75" customHeight="1">
      <c r="A830" s="16"/>
      <c r="B830" s="16"/>
      <c r="C830" s="16"/>
      <c r="D830" s="16"/>
      <c r="E830" s="16"/>
      <c r="F830" s="16"/>
    </row>
    <row r="831" ht="15.75" customHeight="1">
      <c r="A831" s="16"/>
      <c r="B831" s="16"/>
      <c r="C831" s="16"/>
      <c r="D831" s="16"/>
      <c r="E831" s="16"/>
      <c r="F831" s="16"/>
    </row>
    <row r="832" ht="15.75" customHeight="1">
      <c r="A832" s="16"/>
      <c r="B832" s="16"/>
      <c r="C832" s="16"/>
      <c r="D832" s="16"/>
      <c r="E832" s="16"/>
      <c r="F832" s="16"/>
    </row>
    <row r="833" ht="15.75" customHeight="1">
      <c r="A833" s="16"/>
      <c r="B833" s="16"/>
      <c r="C833" s="16"/>
      <c r="D833" s="16"/>
      <c r="E833" s="16"/>
      <c r="F833" s="16"/>
    </row>
    <row r="834" ht="15.75" customHeight="1">
      <c r="A834" s="16"/>
      <c r="B834" s="16"/>
      <c r="C834" s="16"/>
      <c r="D834" s="16"/>
      <c r="E834" s="16"/>
      <c r="F834" s="16"/>
    </row>
    <row r="835" ht="15.75" customHeight="1">
      <c r="A835" s="16"/>
      <c r="B835" s="16"/>
      <c r="C835" s="16"/>
      <c r="D835" s="16"/>
      <c r="E835" s="16"/>
      <c r="F835" s="16"/>
    </row>
    <row r="836" ht="15.75" customHeight="1">
      <c r="A836" s="16"/>
      <c r="B836" s="16"/>
      <c r="C836" s="16"/>
      <c r="D836" s="16"/>
      <c r="E836" s="16"/>
      <c r="F836" s="16"/>
    </row>
    <row r="837" ht="15.75" customHeight="1">
      <c r="A837" s="16"/>
      <c r="B837" s="16"/>
      <c r="C837" s="16"/>
      <c r="D837" s="16"/>
      <c r="E837" s="16"/>
      <c r="F837" s="16"/>
    </row>
    <row r="838" ht="15.75" customHeight="1">
      <c r="A838" s="16"/>
      <c r="B838" s="16"/>
      <c r="C838" s="16"/>
      <c r="D838" s="16"/>
      <c r="E838" s="16"/>
      <c r="F838" s="16"/>
    </row>
    <row r="839" ht="15.75" customHeight="1">
      <c r="A839" s="16"/>
      <c r="B839" s="16"/>
      <c r="C839" s="16"/>
      <c r="D839" s="16"/>
      <c r="E839" s="16"/>
      <c r="F839" s="16"/>
    </row>
    <row r="840" ht="15.75" customHeight="1">
      <c r="A840" s="16"/>
      <c r="B840" s="16"/>
      <c r="C840" s="16"/>
      <c r="D840" s="16"/>
      <c r="E840" s="16"/>
      <c r="F840" s="16"/>
    </row>
    <row r="841" ht="15.75" customHeight="1">
      <c r="A841" s="16"/>
      <c r="B841" s="16"/>
      <c r="C841" s="16"/>
      <c r="D841" s="16"/>
      <c r="E841" s="16"/>
      <c r="F841" s="16"/>
    </row>
    <row r="842" ht="15.75" customHeight="1">
      <c r="A842" s="16"/>
      <c r="B842" s="16"/>
      <c r="C842" s="16"/>
      <c r="D842" s="16"/>
      <c r="E842" s="16"/>
      <c r="F842" s="16"/>
    </row>
    <row r="843" ht="15.75" customHeight="1">
      <c r="A843" s="16"/>
      <c r="B843" s="16"/>
      <c r="C843" s="16"/>
      <c r="D843" s="16"/>
      <c r="E843" s="16"/>
      <c r="F843" s="16"/>
    </row>
    <row r="844" ht="15.75" customHeight="1">
      <c r="A844" s="16"/>
      <c r="B844" s="16"/>
      <c r="C844" s="16"/>
      <c r="D844" s="16"/>
      <c r="E844" s="16"/>
      <c r="F844" s="16"/>
    </row>
    <row r="845" ht="15.75" customHeight="1">
      <c r="A845" s="16"/>
      <c r="B845" s="16"/>
      <c r="C845" s="16"/>
      <c r="D845" s="16"/>
      <c r="E845" s="16"/>
      <c r="F845" s="16"/>
    </row>
    <row r="846" ht="15.75" customHeight="1">
      <c r="A846" s="16"/>
      <c r="B846" s="16"/>
      <c r="C846" s="16"/>
      <c r="D846" s="16"/>
      <c r="E846" s="16"/>
      <c r="F846" s="16"/>
    </row>
    <row r="847" ht="15.75" customHeight="1">
      <c r="A847" s="16"/>
      <c r="B847" s="16"/>
      <c r="C847" s="16"/>
      <c r="D847" s="16"/>
      <c r="E847" s="16"/>
      <c r="F847" s="16"/>
    </row>
    <row r="848" ht="15.75" customHeight="1">
      <c r="A848" s="16"/>
      <c r="B848" s="16"/>
      <c r="C848" s="16"/>
      <c r="D848" s="16"/>
      <c r="E848" s="16"/>
      <c r="F848" s="16"/>
    </row>
    <row r="849" ht="15.75" customHeight="1">
      <c r="A849" s="16"/>
      <c r="B849" s="16"/>
      <c r="C849" s="16"/>
      <c r="D849" s="16"/>
      <c r="E849" s="16"/>
      <c r="F849" s="16"/>
    </row>
    <row r="850" ht="15.75" customHeight="1">
      <c r="A850" s="16"/>
      <c r="B850" s="16"/>
      <c r="C850" s="16"/>
      <c r="D850" s="16"/>
      <c r="E850" s="16"/>
      <c r="F850" s="16"/>
    </row>
    <row r="851" ht="15.75" customHeight="1">
      <c r="A851" s="16"/>
      <c r="B851" s="16"/>
      <c r="C851" s="16"/>
      <c r="D851" s="16"/>
      <c r="E851" s="16"/>
      <c r="F851" s="16"/>
    </row>
    <row r="852" ht="15.75" customHeight="1">
      <c r="A852" s="16"/>
      <c r="B852" s="16"/>
      <c r="C852" s="16"/>
      <c r="D852" s="16"/>
      <c r="E852" s="16"/>
      <c r="F852" s="16"/>
    </row>
    <row r="853" ht="15.75" customHeight="1">
      <c r="A853" s="16"/>
      <c r="B853" s="16"/>
      <c r="C853" s="16"/>
      <c r="D853" s="16"/>
      <c r="E853" s="16"/>
      <c r="F853" s="16"/>
    </row>
    <row r="854" ht="15.75" customHeight="1">
      <c r="A854" s="16"/>
      <c r="B854" s="16"/>
      <c r="C854" s="16"/>
      <c r="D854" s="16"/>
      <c r="E854" s="16"/>
      <c r="F854" s="16"/>
    </row>
    <row r="855" ht="15.75" customHeight="1">
      <c r="A855" s="16"/>
      <c r="B855" s="16"/>
      <c r="C855" s="16"/>
      <c r="D855" s="16"/>
      <c r="E855" s="16"/>
      <c r="F855" s="16"/>
    </row>
    <row r="856" ht="15.75" customHeight="1">
      <c r="A856" s="16"/>
      <c r="B856" s="16"/>
      <c r="C856" s="16"/>
      <c r="D856" s="16"/>
      <c r="E856" s="16"/>
      <c r="F856" s="16"/>
    </row>
    <row r="857" ht="15.75" customHeight="1">
      <c r="A857" s="16"/>
      <c r="B857" s="16"/>
      <c r="C857" s="16"/>
      <c r="D857" s="16"/>
      <c r="E857" s="16"/>
      <c r="F857" s="16"/>
    </row>
    <row r="858" ht="15.75" customHeight="1">
      <c r="A858" s="16"/>
      <c r="B858" s="16"/>
      <c r="C858" s="16"/>
      <c r="D858" s="16"/>
      <c r="E858" s="16"/>
      <c r="F858" s="16"/>
    </row>
    <row r="859" ht="15.75" customHeight="1">
      <c r="A859" s="16"/>
      <c r="B859" s="16"/>
      <c r="C859" s="16"/>
      <c r="D859" s="16"/>
      <c r="E859" s="16"/>
      <c r="F859" s="16"/>
    </row>
    <row r="860" ht="15.75" customHeight="1">
      <c r="A860" s="16"/>
      <c r="B860" s="16"/>
      <c r="C860" s="16"/>
      <c r="D860" s="16"/>
      <c r="E860" s="16"/>
      <c r="F860" s="16"/>
    </row>
    <row r="861" ht="15.75" customHeight="1">
      <c r="A861" s="16"/>
      <c r="B861" s="16"/>
      <c r="C861" s="16"/>
      <c r="D861" s="16"/>
      <c r="E861" s="16"/>
      <c r="F861" s="16"/>
    </row>
    <row r="862" ht="15.75" customHeight="1">
      <c r="A862" s="16"/>
      <c r="B862" s="16"/>
      <c r="C862" s="16"/>
      <c r="D862" s="16"/>
      <c r="E862" s="16"/>
      <c r="F862" s="16"/>
    </row>
    <row r="863" ht="15.75" customHeight="1">
      <c r="A863" s="16"/>
      <c r="B863" s="16"/>
      <c r="C863" s="16"/>
      <c r="D863" s="16"/>
      <c r="E863" s="16"/>
      <c r="F863" s="16"/>
    </row>
    <row r="864" ht="15.75" customHeight="1">
      <c r="A864" s="16"/>
      <c r="B864" s="16"/>
      <c r="C864" s="16"/>
      <c r="D864" s="16"/>
      <c r="E864" s="16"/>
      <c r="F864" s="16"/>
    </row>
    <row r="865" ht="15.75" customHeight="1">
      <c r="A865" s="16"/>
      <c r="B865" s="16"/>
      <c r="C865" s="16"/>
      <c r="D865" s="16"/>
      <c r="E865" s="16"/>
      <c r="F865" s="16"/>
    </row>
    <row r="866" ht="15.75" customHeight="1">
      <c r="A866" s="16"/>
      <c r="B866" s="16"/>
      <c r="C866" s="16"/>
      <c r="D866" s="16"/>
      <c r="E866" s="16"/>
      <c r="F866" s="16"/>
    </row>
    <row r="867" ht="15.75" customHeight="1">
      <c r="A867" s="16"/>
      <c r="B867" s="16"/>
      <c r="C867" s="16"/>
      <c r="D867" s="16"/>
      <c r="E867" s="16"/>
      <c r="F867" s="16"/>
    </row>
    <row r="868" ht="15.75" customHeight="1">
      <c r="A868" s="16"/>
      <c r="B868" s="16"/>
      <c r="C868" s="16"/>
      <c r="D868" s="16"/>
      <c r="E868" s="16"/>
      <c r="F868" s="16"/>
    </row>
    <row r="869" ht="15.75" customHeight="1">
      <c r="A869" s="16"/>
      <c r="B869" s="16"/>
      <c r="C869" s="16"/>
      <c r="D869" s="16"/>
      <c r="E869" s="16"/>
      <c r="F869" s="16"/>
    </row>
    <row r="870" ht="15.75" customHeight="1">
      <c r="A870" s="16"/>
      <c r="B870" s="16"/>
      <c r="C870" s="16"/>
      <c r="D870" s="16"/>
      <c r="E870" s="16"/>
      <c r="F870" s="16"/>
    </row>
    <row r="871" ht="15.75" customHeight="1">
      <c r="A871" s="16"/>
      <c r="B871" s="16"/>
      <c r="C871" s="16"/>
      <c r="D871" s="16"/>
      <c r="E871" s="16"/>
      <c r="F871" s="16"/>
    </row>
    <row r="872" ht="15.75" customHeight="1">
      <c r="A872" s="16"/>
      <c r="B872" s="16"/>
      <c r="C872" s="16"/>
      <c r="D872" s="16"/>
      <c r="E872" s="16"/>
      <c r="F872" s="16"/>
    </row>
    <row r="873" ht="15.75" customHeight="1">
      <c r="A873" s="16"/>
      <c r="B873" s="16"/>
      <c r="C873" s="16"/>
      <c r="D873" s="16"/>
      <c r="E873" s="16"/>
      <c r="F873" s="16"/>
    </row>
    <row r="874" ht="15.75" customHeight="1">
      <c r="A874" s="16"/>
      <c r="B874" s="16"/>
      <c r="C874" s="16"/>
      <c r="D874" s="16"/>
      <c r="E874" s="16"/>
      <c r="F874" s="16"/>
    </row>
    <row r="875" ht="15.75" customHeight="1">
      <c r="A875" s="16"/>
      <c r="B875" s="16"/>
      <c r="C875" s="16"/>
      <c r="D875" s="16"/>
      <c r="E875" s="16"/>
      <c r="F875" s="16"/>
    </row>
    <row r="876" ht="15.75" customHeight="1">
      <c r="A876" s="16"/>
      <c r="B876" s="16"/>
      <c r="C876" s="16"/>
      <c r="D876" s="16"/>
      <c r="E876" s="16"/>
      <c r="F876" s="16"/>
    </row>
    <row r="877" ht="15.75" customHeight="1">
      <c r="A877" s="16"/>
      <c r="B877" s="16"/>
      <c r="C877" s="16"/>
      <c r="D877" s="16"/>
      <c r="E877" s="16"/>
      <c r="F877" s="16"/>
    </row>
    <row r="878" ht="15.75" customHeight="1">
      <c r="A878" s="16"/>
      <c r="B878" s="16"/>
      <c r="C878" s="16"/>
      <c r="D878" s="16"/>
      <c r="E878" s="16"/>
      <c r="F878" s="16"/>
    </row>
    <row r="879" ht="15.75" customHeight="1">
      <c r="A879" s="16"/>
      <c r="B879" s="16"/>
      <c r="C879" s="16"/>
      <c r="D879" s="16"/>
      <c r="E879" s="16"/>
      <c r="F879" s="16"/>
    </row>
    <row r="880" ht="15.75" customHeight="1">
      <c r="A880" s="16"/>
      <c r="B880" s="16"/>
      <c r="C880" s="16"/>
      <c r="D880" s="16"/>
      <c r="E880" s="16"/>
      <c r="F880" s="16"/>
    </row>
    <row r="881" ht="15.75" customHeight="1">
      <c r="A881" s="16"/>
      <c r="B881" s="16"/>
      <c r="C881" s="16"/>
      <c r="D881" s="16"/>
      <c r="E881" s="16"/>
      <c r="F881" s="16"/>
    </row>
    <row r="882" ht="15.75" customHeight="1">
      <c r="A882" s="16"/>
      <c r="B882" s="16"/>
      <c r="C882" s="16"/>
      <c r="D882" s="16"/>
      <c r="E882" s="16"/>
      <c r="F882" s="16"/>
    </row>
    <row r="883" ht="15.75" customHeight="1">
      <c r="A883" s="16"/>
      <c r="B883" s="16"/>
      <c r="C883" s="16"/>
      <c r="D883" s="16"/>
      <c r="E883" s="16"/>
      <c r="F883" s="16"/>
    </row>
    <row r="884" ht="15.75" customHeight="1">
      <c r="A884" s="16"/>
      <c r="B884" s="16"/>
      <c r="C884" s="16"/>
      <c r="D884" s="16"/>
      <c r="E884" s="16"/>
      <c r="F884" s="16"/>
    </row>
    <row r="885" ht="15.75" customHeight="1">
      <c r="A885" s="16"/>
      <c r="B885" s="16"/>
      <c r="C885" s="16"/>
      <c r="D885" s="16"/>
      <c r="E885" s="16"/>
      <c r="F885" s="16"/>
    </row>
    <row r="886" ht="15.75" customHeight="1">
      <c r="A886" s="16"/>
      <c r="B886" s="16"/>
      <c r="C886" s="16"/>
      <c r="D886" s="16"/>
      <c r="E886" s="16"/>
      <c r="F886" s="16"/>
    </row>
    <row r="887" ht="15.75" customHeight="1">
      <c r="A887" s="16"/>
      <c r="B887" s="16"/>
      <c r="C887" s="16"/>
      <c r="D887" s="16"/>
      <c r="E887" s="16"/>
      <c r="F887" s="16"/>
    </row>
    <row r="888" ht="15.75" customHeight="1">
      <c r="A888" s="16"/>
      <c r="B888" s="16"/>
      <c r="C888" s="16"/>
      <c r="D888" s="16"/>
      <c r="E888" s="16"/>
      <c r="F888" s="16"/>
    </row>
    <row r="889" ht="15.75" customHeight="1">
      <c r="A889" s="16"/>
      <c r="B889" s="16"/>
      <c r="C889" s="16"/>
      <c r="D889" s="16"/>
      <c r="E889" s="16"/>
      <c r="F889" s="16"/>
    </row>
    <row r="890" ht="15.75" customHeight="1">
      <c r="A890" s="16"/>
      <c r="B890" s="16"/>
      <c r="C890" s="16"/>
      <c r="D890" s="16"/>
      <c r="E890" s="16"/>
      <c r="F890" s="16"/>
    </row>
    <row r="891" ht="15.75" customHeight="1">
      <c r="A891" s="16"/>
      <c r="B891" s="16"/>
      <c r="C891" s="16"/>
      <c r="D891" s="16"/>
      <c r="E891" s="16"/>
      <c r="F891" s="16"/>
    </row>
    <row r="892" ht="15.75" customHeight="1">
      <c r="A892" s="16"/>
      <c r="B892" s="16"/>
      <c r="C892" s="16"/>
      <c r="D892" s="16"/>
      <c r="E892" s="16"/>
      <c r="F892" s="16"/>
    </row>
    <row r="893" ht="15.75" customHeight="1">
      <c r="A893" s="16"/>
      <c r="B893" s="16"/>
      <c r="C893" s="16"/>
      <c r="D893" s="16"/>
      <c r="E893" s="16"/>
      <c r="F893" s="16"/>
    </row>
    <row r="894" ht="15.75" customHeight="1">
      <c r="A894" s="16"/>
      <c r="B894" s="16"/>
      <c r="C894" s="16"/>
      <c r="D894" s="16"/>
      <c r="E894" s="16"/>
      <c r="F894" s="16"/>
    </row>
    <row r="895" ht="15.75" customHeight="1">
      <c r="A895" s="16"/>
      <c r="B895" s="16"/>
      <c r="C895" s="16"/>
      <c r="D895" s="16"/>
      <c r="E895" s="16"/>
      <c r="F895" s="16"/>
    </row>
    <row r="896" ht="15.75" customHeight="1">
      <c r="A896" s="16"/>
      <c r="B896" s="16"/>
      <c r="C896" s="16"/>
      <c r="D896" s="16"/>
      <c r="E896" s="16"/>
      <c r="F896" s="16"/>
    </row>
    <row r="897" ht="15.75" customHeight="1">
      <c r="A897" s="16"/>
      <c r="B897" s="16"/>
      <c r="C897" s="16"/>
      <c r="D897" s="16"/>
      <c r="E897" s="16"/>
      <c r="F897" s="16"/>
    </row>
    <row r="898" ht="15.75" customHeight="1">
      <c r="A898" s="16"/>
      <c r="B898" s="16"/>
      <c r="C898" s="16"/>
      <c r="D898" s="16"/>
      <c r="E898" s="16"/>
      <c r="F898" s="16"/>
    </row>
    <row r="899" ht="15.75" customHeight="1">
      <c r="A899" s="16"/>
      <c r="B899" s="16"/>
      <c r="C899" s="16"/>
      <c r="D899" s="16"/>
      <c r="E899" s="16"/>
      <c r="F899" s="16"/>
    </row>
    <row r="900" ht="15.75" customHeight="1">
      <c r="A900" s="16"/>
      <c r="B900" s="16"/>
      <c r="C900" s="16"/>
      <c r="D900" s="16"/>
      <c r="E900" s="16"/>
      <c r="F900" s="16"/>
    </row>
    <row r="901" ht="15.75" customHeight="1">
      <c r="A901" s="16"/>
      <c r="B901" s="16"/>
      <c r="C901" s="16"/>
      <c r="D901" s="16"/>
      <c r="E901" s="16"/>
      <c r="F901" s="16"/>
    </row>
    <row r="902" ht="15.75" customHeight="1">
      <c r="A902" s="16"/>
      <c r="B902" s="16"/>
      <c r="C902" s="16"/>
      <c r="D902" s="16"/>
      <c r="E902" s="16"/>
      <c r="F902" s="16"/>
    </row>
    <row r="903" ht="15.75" customHeight="1">
      <c r="A903" s="16"/>
      <c r="B903" s="16"/>
      <c r="C903" s="16"/>
      <c r="D903" s="16"/>
      <c r="E903" s="16"/>
      <c r="F903" s="16"/>
    </row>
    <row r="904" ht="15.75" customHeight="1">
      <c r="A904" s="16"/>
      <c r="B904" s="16"/>
      <c r="C904" s="16"/>
      <c r="D904" s="16"/>
      <c r="E904" s="16"/>
      <c r="F904" s="16"/>
    </row>
    <row r="905" ht="15.75" customHeight="1">
      <c r="A905" s="16"/>
      <c r="B905" s="16"/>
      <c r="C905" s="16"/>
      <c r="D905" s="16"/>
      <c r="E905" s="16"/>
      <c r="F905" s="16"/>
    </row>
    <row r="906" ht="15.75" customHeight="1">
      <c r="A906" s="16"/>
      <c r="B906" s="16"/>
      <c r="C906" s="16"/>
      <c r="D906" s="16"/>
      <c r="E906" s="16"/>
      <c r="F906" s="16"/>
    </row>
    <row r="907" ht="15.75" customHeight="1">
      <c r="A907" s="16"/>
      <c r="B907" s="16"/>
      <c r="C907" s="16"/>
      <c r="D907" s="16"/>
      <c r="E907" s="16"/>
      <c r="F907" s="16"/>
    </row>
    <row r="908" ht="15.75" customHeight="1">
      <c r="A908" s="16"/>
      <c r="B908" s="16"/>
      <c r="C908" s="16"/>
      <c r="D908" s="16"/>
      <c r="E908" s="16"/>
      <c r="F908" s="16"/>
    </row>
    <row r="909" ht="15.75" customHeight="1">
      <c r="A909" s="16"/>
      <c r="B909" s="16"/>
      <c r="C909" s="16"/>
      <c r="D909" s="16"/>
      <c r="E909" s="16"/>
      <c r="F909" s="16"/>
    </row>
    <row r="910" ht="15.75" customHeight="1">
      <c r="A910" s="16"/>
      <c r="B910" s="16"/>
      <c r="C910" s="16"/>
      <c r="D910" s="16"/>
      <c r="E910" s="16"/>
      <c r="F910" s="16"/>
    </row>
    <row r="911" ht="15.75" customHeight="1">
      <c r="A911" s="16"/>
      <c r="B911" s="16"/>
      <c r="C911" s="16"/>
      <c r="D911" s="16"/>
      <c r="E911" s="16"/>
      <c r="F911" s="16"/>
    </row>
    <row r="912" ht="15.75" customHeight="1">
      <c r="A912" s="16"/>
      <c r="B912" s="16"/>
      <c r="C912" s="16"/>
      <c r="D912" s="16"/>
      <c r="E912" s="16"/>
      <c r="F912" s="16"/>
    </row>
    <row r="913" ht="15.75" customHeight="1">
      <c r="A913" s="16"/>
      <c r="B913" s="16"/>
      <c r="C913" s="16"/>
      <c r="D913" s="16"/>
      <c r="E913" s="16"/>
      <c r="F913" s="16"/>
    </row>
    <row r="914" ht="15.75" customHeight="1">
      <c r="A914" s="16"/>
      <c r="B914" s="16"/>
      <c r="C914" s="16"/>
      <c r="D914" s="16"/>
      <c r="E914" s="16"/>
      <c r="F914" s="16"/>
    </row>
    <row r="915" ht="15.75" customHeight="1">
      <c r="A915" s="16"/>
      <c r="B915" s="16"/>
      <c r="C915" s="16"/>
      <c r="D915" s="16"/>
      <c r="E915" s="16"/>
      <c r="F915" s="16"/>
    </row>
    <row r="916" ht="15.75" customHeight="1">
      <c r="A916" s="16"/>
      <c r="B916" s="16"/>
      <c r="C916" s="16"/>
      <c r="D916" s="16"/>
      <c r="E916" s="16"/>
      <c r="F916" s="16"/>
    </row>
    <row r="917" ht="15.75" customHeight="1">
      <c r="A917" s="16"/>
      <c r="B917" s="16"/>
      <c r="C917" s="16"/>
      <c r="D917" s="16"/>
      <c r="E917" s="16"/>
      <c r="F917" s="16"/>
    </row>
    <row r="918" ht="15.75" customHeight="1">
      <c r="A918" s="16"/>
      <c r="B918" s="16"/>
      <c r="C918" s="16"/>
      <c r="D918" s="16"/>
      <c r="E918" s="16"/>
      <c r="F918" s="16"/>
    </row>
    <row r="919" ht="15.75" customHeight="1">
      <c r="A919" s="16"/>
      <c r="B919" s="16"/>
      <c r="C919" s="16"/>
      <c r="D919" s="16"/>
      <c r="E919" s="16"/>
      <c r="F919" s="16"/>
    </row>
    <row r="920" ht="15.75" customHeight="1">
      <c r="A920" s="16"/>
      <c r="B920" s="16"/>
      <c r="C920" s="16"/>
      <c r="D920" s="16"/>
      <c r="E920" s="16"/>
      <c r="F920" s="16"/>
    </row>
    <row r="921" ht="15.75" customHeight="1">
      <c r="A921" s="16"/>
      <c r="B921" s="16"/>
      <c r="C921" s="16"/>
      <c r="D921" s="16"/>
      <c r="E921" s="16"/>
      <c r="F921" s="16"/>
    </row>
    <row r="922" ht="15.75" customHeight="1">
      <c r="A922" s="16"/>
      <c r="B922" s="16"/>
      <c r="C922" s="16"/>
      <c r="D922" s="16"/>
      <c r="E922" s="16"/>
      <c r="F922" s="16"/>
    </row>
    <row r="923" ht="15.75" customHeight="1">
      <c r="A923" s="16"/>
      <c r="B923" s="16"/>
      <c r="C923" s="16"/>
      <c r="D923" s="16"/>
      <c r="E923" s="16"/>
      <c r="F923" s="16"/>
    </row>
    <row r="924" ht="15.75" customHeight="1">
      <c r="A924" s="16"/>
      <c r="B924" s="16"/>
      <c r="C924" s="16"/>
      <c r="D924" s="16"/>
      <c r="E924" s="16"/>
      <c r="F924" s="16"/>
    </row>
    <row r="925" ht="15.75" customHeight="1">
      <c r="A925" s="16"/>
      <c r="B925" s="16"/>
      <c r="C925" s="16"/>
      <c r="D925" s="16"/>
      <c r="E925" s="16"/>
      <c r="F925" s="16"/>
    </row>
    <row r="926" ht="15.75" customHeight="1">
      <c r="A926" s="16"/>
      <c r="B926" s="16"/>
      <c r="C926" s="16"/>
      <c r="D926" s="16"/>
      <c r="E926" s="16"/>
      <c r="F926" s="16"/>
    </row>
    <row r="927" ht="15.75" customHeight="1">
      <c r="A927" s="16"/>
      <c r="B927" s="16"/>
      <c r="C927" s="16"/>
      <c r="D927" s="16"/>
      <c r="E927" s="16"/>
      <c r="F927" s="16"/>
    </row>
    <row r="928" ht="15.75" customHeight="1">
      <c r="A928" s="16"/>
      <c r="B928" s="16"/>
      <c r="C928" s="16"/>
      <c r="D928" s="16"/>
      <c r="E928" s="16"/>
      <c r="F928" s="16"/>
    </row>
    <row r="929" ht="15.75" customHeight="1">
      <c r="A929" s="16"/>
      <c r="B929" s="16"/>
      <c r="C929" s="16"/>
      <c r="D929" s="16"/>
      <c r="E929" s="16"/>
      <c r="F929" s="16"/>
    </row>
    <row r="930" ht="15.75" customHeight="1">
      <c r="A930" s="16"/>
      <c r="B930" s="16"/>
      <c r="C930" s="16"/>
      <c r="D930" s="16"/>
      <c r="E930" s="16"/>
      <c r="F930" s="16"/>
    </row>
    <row r="931" ht="15.75" customHeight="1">
      <c r="A931" s="16"/>
      <c r="B931" s="16"/>
      <c r="C931" s="16"/>
      <c r="D931" s="16"/>
      <c r="E931" s="16"/>
      <c r="F931" s="16"/>
    </row>
    <row r="932" ht="15.75" customHeight="1">
      <c r="A932" s="16"/>
      <c r="B932" s="16"/>
      <c r="C932" s="16"/>
      <c r="D932" s="16"/>
      <c r="E932" s="16"/>
      <c r="F932" s="16"/>
    </row>
    <row r="933" ht="15.75" customHeight="1">
      <c r="A933" s="16"/>
      <c r="B933" s="16"/>
      <c r="C933" s="16"/>
      <c r="D933" s="16"/>
      <c r="E933" s="16"/>
      <c r="F933" s="16"/>
    </row>
    <row r="934" ht="15.75" customHeight="1">
      <c r="A934" s="16"/>
      <c r="B934" s="16"/>
      <c r="C934" s="16"/>
      <c r="D934" s="16"/>
      <c r="E934" s="16"/>
      <c r="F934" s="16"/>
    </row>
    <row r="935" ht="15.75" customHeight="1">
      <c r="A935" s="16"/>
      <c r="B935" s="16"/>
      <c r="C935" s="16"/>
      <c r="D935" s="16"/>
      <c r="E935" s="16"/>
      <c r="F935" s="16"/>
    </row>
    <row r="936" ht="15.75" customHeight="1">
      <c r="A936" s="16"/>
      <c r="B936" s="16"/>
      <c r="C936" s="16"/>
      <c r="D936" s="16"/>
      <c r="E936" s="16"/>
      <c r="F936" s="16"/>
    </row>
    <row r="937" ht="15.75" customHeight="1">
      <c r="A937" s="16"/>
      <c r="B937" s="16"/>
      <c r="C937" s="16"/>
      <c r="D937" s="16"/>
      <c r="E937" s="16"/>
      <c r="F937" s="16"/>
    </row>
    <row r="938" ht="15.75" customHeight="1">
      <c r="A938" s="16"/>
      <c r="B938" s="16"/>
      <c r="C938" s="16"/>
      <c r="D938" s="16"/>
      <c r="E938" s="16"/>
      <c r="F938" s="16"/>
    </row>
    <row r="939" ht="15.75" customHeight="1">
      <c r="A939" s="16"/>
      <c r="B939" s="16"/>
      <c r="C939" s="16"/>
      <c r="D939" s="16"/>
      <c r="E939" s="16"/>
      <c r="F939" s="16"/>
    </row>
    <row r="940" ht="15.75" customHeight="1">
      <c r="A940" s="16"/>
      <c r="B940" s="16"/>
      <c r="C940" s="16"/>
      <c r="D940" s="16"/>
      <c r="E940" s="16"/>
      <c r="F940" s="16"/>
    </row>
    <row r="941" ht="15.75" customHeight="1">
      <c r="A941" s="16"/>
      <c r="B941" s="16"/>
      <c r="C941" s="16"/>
      <c r="D941" s="16"/>
      <c r="E941" s="16"/>
      <c r="F941" s="16"/>
    </row>
    <row r="942" ht="15.75" customHeight="1">
      <c r="A942" s="16"/>
      <c r="B942" s="16"/>
      <c r="C942" s="16"/>
      <c r="D942" s="16"/>
      <c r="E942" s="16"/>
      <c r="F942" s="16"/>
    </row>
    <row r="943" ht="15.75" customHeight="1">
      <c r="A943" s="16"/>
      <c r="B943" s="16"/>
      <c r="C943" s="16"/>
      <c r="D943" s="16"/>
      <c r="E943" s="16"/>
      <c r="F943" s="16"/>
    </row>
    <row r="944" ht="15.75" customHeight="1">
      <c r="A944" s="16"/>
      <c r="B944" s="16"/>
      <c r="C944" s="16"/>
      <c r="D944" s="16"/>
      <c r="E944" s="16"/>
      <c r="F944" s="16"/>
    </row>
    <row r="945" ht="15.75" customHeight="1">
      <c r="A945" s="16"/>
      <c r="B945" s="16"/>
      <c r="C945" s="16"/>
      <c r="D945" s="16"/>
      <c r="E945" s="16"/>
      <c r="F945" s="16"/>
    </row>
    <row r="946" ht="15.75" customHeight="1">
      <c r="A946" s="16"/>
      <c r="B946" s="16"/>
      <c r="C946" s="16"/>
      <c r="D946" s="16"/>
      <c r="E946" s="16"/>
      <c r="F946" s="16"/>
    </row>
    <row r="947" ht="15.75" customHeight="1">
      <c r="A947" s="16"/>
      <c r="B947" s="16"/>
      <c r="C947" s="16"/>
      <c r="D947" s="16"/>
      <c r="E947" s="16"/>
      <c r="F947" s="16"/>
    </row>
    <row r="948" ht="15.75" customHeight="1">
      <c r="A948" s="16"/>
      <c r="B948" s="16"/>
      <c r="C948" s="16"/>
      <c r="D948" s="16"/>
      <c r="E948" s="16"/>
      <c r="F948" s="16"/>
    </row>
    <row r="949" ht="15.75" customHeight="1">
      <c r="A949" s="16"/>
      <c r="B949" s="16"/>
      <c r="C949" s="16"/>
      <c r="D949" s="16"/>
      <c r="E949" s="16"/>
      <c r="F949" s="16"/>
    </row>
    <row r="950" ht="15.75" customHeight="1">
      <c r="A950" s="16"/>
      <c r="B950" s="16"/>
      <c r="C950" s="16"/>
      <c r="D950" s="16"/>
      <c r="E950" s="16"/>
      <c r="F950" s="16"/>
    </row>
    <row r="951" ht="15.75" customHeight="1">
      <c r="A951" s="16"/>
      <c r="B951" s="16"/>
      <c r="C951" s="16"/>
      <c r="D951" s="16"/>
      <c r="E951" s="16"/>
      <c r="F951" s="16"/>
    </row>
    <row r="952" ht="15.75" customHeight="1">
      <c r="A952" s="16"/>
      <c r="B952" s="16"/>
      <c r="C952" s="16"/>
      <c r="D952" s="16"/>
      <c r="E952" s="16"/>
      <c r="F952" s="16"/>
    </row>
    <row r="953" ht="15.75" customHeight="1">
      <c r="A953" s="16"/>
      <c r="B953" s="16"/>
      <c r="C953" s="16"/>
      <c r="D953" s="16"/>
      <c r="E953" s="16"/>
      <c r="F953" s="16"/>
    </row>
    <row r="954" ht="15.75" customHeight="1">
      <c r="A954" s="16"/>
      <c r="B954" s="16"/>
      <c r="C954" s="16"/>
      <c r="D954" s="16"/>
      <c r="E954" s="16"/>
      <c r="F954" s="16"/>
    </row>
    <row r="955" ht="15.75" customHeight="1">
      <c r="A955" s="16"/>
      <c r="B955" s="16"/>
      <c r="C955" s="16"/>
      <c r="D955" s="16"/>
      <c r="E955" s="16"/>
      <c r="F955" s="16"/>
    </row>
    <row r="956" ht="15.75" customHeight="1">
      <c r="A956" s="16"/>
      <c r="B956" s="16"/>
      <c r="C956" s="16"/>
      <c r="D956" s="16"/>
      <c r="E956" s="16"/>
      <c r="F956" s="16"/>
    </row>
    <row r="957" ht="15.75" customHeight="1">
      <c r="A957" s="16"/>
      <c r="B957" s="16"/>
      <c r="C957" s="16"/>
      <c r="D957" s="16"/>
      <c r="E957" s="16"/>
      <c r="F957" s="16"/>
    </row>
    <row r="958" ht="15.75" customHeight="1">
      <c r="A958" s="16"/>
      <c r="B958" s="16"/>
      <c r="C958" s="16"/>
      <c r="D958" s="16"/>
      <c r="E958" s="16"/>
      <c r="F958" s="16"/>
    </row>
    <row r="959" ht="15.75" customHeight="1">
      <c r="A959" s="16"/>
      <c r="B959" s="16"/>
      <c r="C959" s="16"/>
      <c r="D959" s="16"/>
      <c r="E959" s="16"/>
      <c r="F959" s="16"/>
    </row>
    <row r="960" ht="15.75" customHeight="1">
      <c r="A960" s="16"/>
      <c r="B960" s="16"/>
      <c r="C960" s="16"/>
      <c r="D960" s="16"/>
      <c r="E960" s="16"/>
      <c r="F960" s="16"/>
    </row>
    <row r="961" ht="15.75" customHeight="1">
      <c r="A961" s="16"/>
      <c r="B961" s="16"/>
      <c r="C961" s="16"/>
      <c r="D961" s="16"/>
      <c r="E961" s="16"/>
      <c r="F961" s="16"/>
    </row>
    <row r="962" ht="15.75" customHeight="1">
      <c r="A962" s="16"/>
      <c r="B962" s="16"/>
      <c r="C962" s="16"/>
      <c r="D962" s="16"/>
      <c r="E962" s="16"/>
      <c r="F962" s="16"/>
    </row>
    <row r="963" ht="15.75" customHeight="1">
      <c r="A963" s="16"/>
      <c r="B963" s="16"/>
      <c r="C963" s="16"/>
      <c r="D963" s="16"/>
      <c r="E963" s="16"/>
      <c r="F963" s="16"/>
    </row>
    <row r="964" ht="15.75" customHeight="1">
      <c r="A964" s="16"/>
      <c r="B964" s="16"/>
      <c r="C964" s="16"/>
      <c r="D964" s="16"/>
      <c r="E964" s="16"/>
      <c r="F964" s="16"/>
    </row>
    <row r="965" ht="15.75" customHeight="1">
      <c r="A965" s="16"/>
      <c r="B965" s="16"/>
      <c r="C965" s="16"/>
      <c r="D965" s="16"/>
      <c r="E965" s="16"/>
      <c r="F965" s="16"/>
    </row>
    <row r="966" ht="15.75" customHeight="1">
      <c r="A966" s="16"/>
      <c r="B966" s="16"/>
      <c r="C966" s="16"/>
      <c r="D966" s="16"/>
      <c r="E966" s="16"/>
      <c r="F966" s="16"/>
    </row>
    <row r="967" ht="15.75" customHeight="1">
      <c r="A967" s="16"/>
      <c r="B967" s="16"/>
      <c r="C967" s="16"/>
      <c r="D967" s="16"/>
      <c r="E967" s="16"/>
      <c r="F967" s="16"/>
    </row>
    <row r="968" ht="15.75" customHeight="1">
      <c r="A968" s="16"/>
      <c r="B968" s="16"/>
      <c r="C968" s="16"/>
      <c r="D968" s="16"/>
      <c r="E968" s="16"/>
      <c r="F968" s="16"/>
    </row>
    <row r="969" ht="15.75" customHeight="1">
      <c r="A969" s="16"/>
      <c r="B969" s="16"/>
      <c r="C969" s="16"/>
      <c r="D969" s="16"/>
      <c r="E969" s="16"/>
      <c r="F969" s="16"/>
    </row>
    <row r="970" ht="15.75" customHeight="1">
      <c r="A970" s="16"/>
      <c r="B970" s="16"/>
      <c r="C970" s="16"/>
      <c r="D970" s="16"/>
      <c r="E970" s="16"/>
      <c r="F970" s="16"/>
    </row>
    <row r="971" ht="15.75" customHeight="1">
      <c r="A971" s="16"/>
      <c r="B971" s="16"/>
      <c r="C971" s="16"/>
      <c r="D971" s="16"/>
      <c r="E971" s="16"/>
      <c r="F971" s="16"/>
    </row>
    <row r="972" ht="15.75" customHeight="1">
      <c r="A972" s="16"/>
      <c r="B972" s="16"/>
      <c r="C972" s="16"/>
      <c r="D972" s="16"/>
      <c r="E972" s="16"/>
      <c r="F972" s="16"/>
    </row>
    <row r="973" ht="15.75" customHeight="1">
      <c r="A973" s="16"/>
      <c r="B973" s="16"/>
      <c r="C973" s="16"/>
      <c r="D973" s="16"/>
      <c r="E973" s="16"/>
      <c r="F973" s="16"/>
    </row>
    <row r="974" ht="15.75" customHeight="1">
      <c r="A974" s="16"/>
      <c r="B974" s="16"/>
      <c r="C974" s="16"/>
      <c r="D974" s="16"/>
      <c r="E974" s="16"/>
      <c r="F974" s="16"/>
    </row>
    <row r="975" ht="15.75" customHeight="1">
      <c r="A975" s="16"/>
      <c r="B975" s="16"/>
      <c r="C975" s="16"/>
      <c r="D975" s="16"/>
      <c r="E975" s="16"/>
      <c r="F975" s="16"/>
    </row>
    <row r="976" ht="15.75" customHeight="1">
      <c r="A976" s="16"/>
      <c r="B976" s="16"/>
      <c r="C976" s="16"/>
      <c r="D976" s="16"/>
      <c r="E976" s="16"/>
      <c r="F976" s="16"/>
    </row>
    <row r="977" ht="15.75" customHeight="1">
      <c r="A977" s="16"/>
      <c r="B977" s="16"/>
      <c r="C977" s="16"/>
      <c r="D977" s="16"/>
      <c r="E977" s="16"/>
      <c r="F977" s="16"/>
    </row>
    <row r="978" ht="15.75" customHeight="1">
      <c r="A978" s="16"/>
      <c r="B978" s="16"/>
      <c r="C978" s="16"/>
      <c r="D978" s="16"/>
      <c r="E978" s="16"/>
      <c r="F978" s="16"/>
    </row>
    <row r="979" ht="15.75" customHeight="1">
      <c r="A979" s="16"/>
      <c r="B979" s="16"/>
      <c r="C979" s="16"/>
      <c r="D979" s="16"/>
      <c r="E979" s="16"/>
      <c r="F979" s="16"/>
    </row>
    <row r="980" ht="15.75" customHeight="1">
      <c r="A980" s="16"/>
      <c r="B980" s="16"/>
      <c r="C980" s="16"/>
      <c r="D980" s="16"/>
      <c r="E980" s="16"/>
      <c r="F980" s="16"/>
    </row>
    <row r="981" ht="15.75" customHeight="1">
      <c r="A981" s="16"/>
      <c r="B981" s="16"/>
      <c r="C981" s="16"/>
      <c r="D981" s="16"/>
      <c r="E981" s="16"/>
      <c r="F981" s="16"/>
    </row>
    <row r="982" ht="15.75" customHeight="1">
      <c r="A982" s="16"/>
      <c r="B982" s="16"/>
      <c r="C982" s="16"/>
      <c r="D982" s="16"/>
      <c r="E982" s="16"/>
      <c r="F982" s="16"/>
    </row>
    <row r="983" ht="15.75" customHeight="1">
      <c r="A983" s="16"/>
      <c r="B983" s="16"/>
      <c r="C983" s="16"/>
      <c r="D983" s="16"/>
      <c r="E983" s="16"/>
      <c r="F983" s="16"/>
    </row>
    <row r="984" ht="15.75" customHeight="1">
      <c r="A984" s="16"/>
      <c r="B984" s="16"/>
      <c r="C984" s="16"/>
      <c r="D984" s="16"/>
      <c r="E984" s="16"/>
      <c r="F984" s="16"/>
    </row>
    <row r="985" ht="15.75" customHeight="1">
      <c r="A985" s="16"/>
      <c r="B985" s="16"/>
      <c r="C985" s="16"/>
      <c r="D985" s="16"/>
      <c r="E985" s="16"/>
      <c r="F985" s="16"/>
    </row>
    <row r="986" ht="15.75" customHeight="1">
      <c r="A986" s="16"/>
      <c r="B986" s="16"/>
      <c r="C986" s="16"/>
      <c r="D986" s="16"/>
      <c r="E986" s="16"/>
      <c r="F986" s="16"/>
    </row>
    <row r="987" ht="15.75" customHeight="1">
      <c r="A987" s="16"/>
      <c r="B987" s="16"/>
      <c r="C987" s="16"/>
      <c r="D987" s="16"/>
      <c r="E987" s="16"/>
      <c r="F987" s="16"/>
    </row>
    <row r="988" ht="15.75" customHeight="1">
      <c r="A988" s="16"/>
      <c r="B988" s="16"/>
      <c r="C988" s="16"/>
      <c r="D988" s="16"/>
      <c r="E988" s="16"/>
      <c r="F988" s="16"/>
    </row>
    <row r="989" ht="15.75" customHeight="1">
      <c r="A989" s="16"/>
      <c r="B989" s="16"/>
      <c r="C989" s="16"/>
      <c r="D989" s="16"/>
      <c r="E989" s="16"/>
      <c r="F989" s="16"/>
    </row>
    <row r="990" ht="15.75" customHeight="1">
      <c r="A990" s="16"/>
      <c r="B990" s="16"/>
      <c r="C990" s="16"/>
      <c r="D990" s="16"/>
      <c r="E990" s="16"/>
      <c r="F990" s="16"/>
    </row>
    <row r="991" ht="15.75" customHeight="1">
      <c r="A991" s="16"/>
      <c r="B991" s="16"/>
      <c r="C991" s="16"/>
      <c r="D991" s="16"/>
      <c r="E991" s="16"/>
      <c r="F991" s="16"/>
    </row>
    <row r="992" ht="15.75" customHeight="1">
      <c r="A992" s="16"/>
      <c r="B992" s="16"/>
      <c r="C992" s="16"/>
      <c r="D992" s="16"/>
      <c r="E992" s="16"/>
      <c r="F992" s="16"/>
    </row>
    <row r="993" ht="15.75" customHeight="1">
      <c r="A993" s="16"/>
      <c r="B993" s="16"/>
      <c r="C993" s="16"/>
      <c r="D993" s="16"/>
      <c r="E993" s="16"/>
      <c r="F993" s="16"/>
    </row>
    <row r="994" ht="15.75" customHeight="1">
      <c r="A994" s="16"/>
      <c r="B994" s="16"/>
      <c r="C994" s="16"/>
      <c r="D994" s="16"/>
      <c r="E994" s="16"/>
      <c r="F994" s="16"/>
    </row>
    <row r="995" ht="15.75" customHeight="1">
      <c r="A995" s="16"/>
      <c r="B995" s="16"/>
      <c r="C995" s="16"/>
      <c r="D995" s="16"/>
      <c r="E995" s="16"/>
      <c r="F995" s="16"/>
    </row>
    <row r="996" ht="15.75" customHeight="1">
      <c r="A996" s="16"/>
      <c r="B996" s="16"/>
      <c r="C996" s="16"/>
      <c r="D996" s="16"/>
      <c r="E996" s="16"/>
      <c r="F996" s="16"/>
    </row>
    <row r="997" ht="15.75" customHeight="1">
      <c r="A997" s="16"/>
      <c r="B997" s="16"/>
      <c r="C997" s="16"/>
      <c r="D997" s="16"/>
      <c r="E997" s="16"/>
      <c r="F997" s="16"/>
    </row>
    <row r="998" ht="15.75" customHeight="1">
      <c r="A998" s="16"/>
      <c r="B998" s="16"/>
      <c r="C998" s="16"/>
      <c r="D998" s="16"/>
      <c r="E998" s="16"/>
      <c r="F998" s="16"/>
    </row>
    <row r="999" ht="15.75" customHeight="1">
      <c r="A999" s="16"/>
      <c r="B999" s="16"/>
      <c r="C999" s="16"/>
      <c r="D999" s="16"/>
      <c r="E999" s="16"/>
      <c r="F999" s="16"/>
    </row>
    <row r="1000" ht="15.75" customHeight="1">
      <c r="A1000" s="16"/>
      <c r="B1000" s="16"/>
      <c r="C1000" s="16"/>
      <c r="D1000" s="16"/>
      <c r="E1000" s="16"/>
      <c r="F1000" s="16"/>
    </row>
  </sheetData>
  <mergeCells count="2">
    <mergeCell ref="A1:B1"/>
    <mergeCell ref="A2:B2"/>
  </mergeCells>
  <printOptions horizontalCentered="1"/>
  <pageMargins bottom="0.5" footer="0.0" header="0.0" left="0.4" right="0.4" top="0.5"/>
  <pageSetup fitToHeight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D737C"/>
    <pageSetUpPr fitToPage="1"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24.14"/>
    <col customWidth="1" min="3" max="3" width="42.0"/>
    <col customWidth="1" min="4" max="7" width="15.0"/>
    <col customWidth="1" min="8" max="8" width="2.57"/>
  </cols>
  <sheetData>
    <row r="1" ht="54.75" customHeight="1">
      <c r="A1" s="118"/>
      <c r="B1" s="126" t="s">
        <v>352</v>
      </c>
      <c r="C1" s="18"/>
      <c r="D1" s="18"/>
      <c r="E1" s="18"/>
      <c r="F1" s="18"/>
      <c r="G1" s="6"/>
      <c r="H1" s="118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22.5" customHeight="1">
      <c r="A2" s="157"/>
      <c r="B2" s="158" t="s">
        <v>353</v>
      </c>
      <c r="C2" s="18"/>
      <c r="D2" s="18"/>
      <c r="E2" s="18"/>
      <c r="F2" s="18"/>
      <c r="G2" s="6"/>
      <c r="H2" s="157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4.25" customHeight="1">
      <c r="A3" s="3"/>
      <c r="B3" s="3"/>
      <c r="C3" s="3"/>
      <c r="D3" s="3"/>
      <c r="E3" s="3"/>
      <c r="F3" s="3"/>
      <c r="G3" s="3"/>
      <c r="H3" s="3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15.75" customHeight="1">
      <c r="A4" s="3"/>
      <c r="B4" s="159" t="s">
        <v>354</v>
      </c>
      <c r="C4" s="3"/>
      <c r="D4" s="160" t="str">
        <f>IF('Bússola'!D17=0,"— responda a Bússola —",'Bússola'!C18)</f>
        <v>— responda a Bússola —</v>
      </c>
      <c r="E4" s="161"/>
      <c r="F4" s="162" t="s">
        <v>355</v>
      </c>
      <c r="G4" s="3"/>
      <c r="H4" s="3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75" customHeight="1">
      <c r="A5" s="3"/>
      <c r="B5" s="159" t="s">
        <v>356</v>
      </c>
      <c r="C5" s="3"/>
      <c r="D5" s="160" t="str">
        <f>IF('Bússola'!D17=0,"— responda a Bússola —",'Bússola'!C20)</f>
        <v>— responda a Bússola —</v>
      </c>
      <c r="E5" s="161"/>
      <c r="F5" s="162" t="s">
        <v>357</v>
      </c>
      <c r="G5" s="3"/>
      <c r="H5" s="3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36.0" customHeight="1">
      <c r="A6" s="3"/>
      <c r="B6" s="163" t="s">
        <v>358</v>
      </c>
      <c r="C6" s="18"/>
      <c r="D6" s="18"/>
      <c r="E6" s="18"/>
      <c r="F6" s="18"/>
      <c r="G6" s="6"/>
      <c r="H6" s="3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33.75" customHeight="1">
      <c r="A7" s="3"/>
      <c r="B7" s="164" t="s">
        <v>359</v>
      </c>
      <c r="C7" s="165" t="s">
        <v>360</v>
      </c>
      <c r="D7" s="166"/>
      <c r="E7" s="166"/>
      <c r="F7" s="166"/>
      <c r="G7" s="161"/>
      <c r="H7" s="3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33.75" customHeight="1">
      <c r="A8" s="3"/>
      <c r="B8" s="167" t="s">
        <v>361</v>
      </c>
      <c r="C8" s="168" t="s">
        <v>362</v>
      </c>
      <c r="D8" s="166"/>
      <c r="E8" s="166"/>
      <c r="F8" s="166"/>
      <c r="G8" s="161"/>
      <c r="H8" s="3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33.75" customHeight="1">
      <c r="A9" s="3"/>
      <c r="B9" s="169" t="s">
        <v>363</v>
      </c>
      <c r="C9" s="170" t="s">
        <v>364</v>
      </c>
      <c r="D9" s="166"/>
      <c r="E9" s="166"/>
      <c r="F9" s="166"/>
      <c r="G9" s="161"/>
      <c r="H9" s="3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33.75" customHeight="1">
      <c r="A10" s="3"/>
      <c r="B10" s="169" t="s">
        <v>365</v>
      </c>
      <c r="C10" s="170" t="s">
        <v>366</v>
      </c>
      <c r="D10" s="166"/>
      <c r="E10" s="166"/>
      <c r="F10" s="166"/>
      <c r="G10" s="161"/>
      <c r="H10" s="3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36.0" customHeight="1">
      <c r="A12" s="3"/>
      <c r="B12" s="171"/>
      <c r="C12" s="172" t="s">
        <v>367</v>
      </c>
      <c r="D12" s="173" t="s">
        <v>288</v>
      </c>
      <c r="E12" s="173" t="s">
        <v>294</v>
      </c>
      <c r="F12" s="173" t="s">
        <v>300</v>
      </c>
      <c r="G12" s="173" t="s">
        <v>306</v>
      </c>
      <c r="H12" s="3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24.0" customHeight="1">
      <c r="A13" s="3"/>
      <c r="B13" s="174" t="s">
        <v>368</v>
      </c>
      <c r="C13" s="166"/>
      <c r="D13" s="166"/>
      <c r="E13" s="166"/>
      <c r="F13" s="166"/>
      <c r="G13" s="175"/>
      <c r="H13" s="3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21.75" customHeight="1">
      <c r="A14" s="3"/>
      <c r="B14" s="176" t="s">
        <v>369</v>
      </c>
      <c r="C14" s="177" t="s">
        <v>370</v>
      </c>
      <c r="D14" s="178" t="s">
        <v>371</v>
      </c>
      <c r="E14" s="178" t="s">
        <v>371</v>
      </c>
      <c r="F14" s="178" t="s">
        <v>371</v>
      </c>
      <c r="G14" s="178" t="s">
        <v>371</v>
      </c>
      <c r="H14" s="3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24.0" customHeight="1">
      <c r="A15" s="3"/>
      <c r="B15" s="174" t="s">
        <v>372</v>
      </c>
      <c r="C15" s="166"/>
      <c r="D15" s="166"/>
      <c r="E15" s="166"/>
      <c r="F15" s="166"/>
      <c r="G15" s="175"/>
      <c r="H15" s="3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21.0" customHeight="1">
      <c r="A16" s="3"/>
      <c r="B16" s="176">
        <v>1.0</v>
      </c>
      <c r="C16" s="177" t="s">
        <v>373</v>
      </c>
      <c r="D16" s="178" t="s">
        <v>371</v>
      </c>
      <c r="E16" s="178" t="s">
        <v>371</v>
      </c>
      <c r="F16" s="178" t="s">
        <v>371</v>
      </c>
      <c r="G16" s="178" t="s">
        <v>371</v>
      </c>
      <c r="H16" s="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21.0" customHeight="1">
      <c r="A17" s="3"/>
      <c r="B17" s="176">
        <v>2.0</v>
      </c>
      <c r="C17" s="177" t="s">
        <v>374</v>
      </c>
      <c r="D17" s="179" t="s">
        <v>371</v>
      </c>
      <c r="E17" s="178" t="s">
        <v>371</v>
      </c>
      <c r="F17" s="178" t="s">
        <v>371</v>
      </c>
      <c r="G17" s="178" t="s">
        <v>371</v>
      </c>
      <c r="H17" s="3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21.0" customHeight="1">
      <c r="A18" s="3"/>
      <c r="B18" s="176">
        <v>3.0</v>
      </c>
      <c r="C18" s="177" t="s">
        <v>375</v>
      </c>
      <c r="D18" s="178" t="s">
        <v>371</v>
      </c>
      <c r="E18" s="178" t="s">
        <v>371</v>
      </c>
      <c r="F18" s="178" t="s">
        <v>371</v>
      </c>
      <c r="G18" s="178" t="s">
        <v>371</v>
      </c>
      <c r="H18" s="3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21.0" customHeight="1">
      <c r="A19" s="3"/>
      <c r="B19" s="176">
        <v>4.0</v>
      </c>
      <c r="C19" s="177" t="s">
        <v>376</v>
      </c>
      <c r="D19" s="179" t="s">
        <v>371</v>
      </c>
      <c r="E19" s="178" t="s">
        <v>371</v>
      </c>
      <c r="F19" s="178" t="s">
        <v>371</v>
      </c>
      <c r="G19" s="178" t="s">
        <v>371</v>
      </c>
      <c r="H19" s="3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21.0" customHeight="1">
      <c r="A20" s="3"/>
      <c r="B20" s="174" t="s">
        <v>377</v>
      </c>
      <c r="C20" s="166"/>
      <c r="D20" s="166"/>
      <c r="E20" s="166"/>
      <c r="F20" s="166"/>
      <c r="G20" s="175"/>
      <c r="H20" s="3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25.5" customHeight="1">
      <c r="A21" s="3"/>
      <c r="B21" s="176">
        <v>5.0</v>
      </c>
      <c r="C21" s="177" t="s">
        <v>378</v>
      </c>
      <c r="D21" s="178" t="s">
        <v>371</v>
      </c>
      <c r="E21" s="178" t="s">
        <v>371</v>
      </c>
      <c r="F21" s="178" t="s">
        <v>371</v>
      </c>
      <c r="G21" s="178" t="s">
        <v>371</v>
      </c>
      <c r="H21" s="3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21.0" customHeight="1">
      <c r="A22" s="3"/>
      <c r="B22" s="174" t="s">
        <v>379</v>
      </c>
      <c r="C22" s="166"/>
      <c r="D22" s="166"/>
      <c r="E22" s="166"/>
      <c r="F22" s="166"/>
      <c r="G22" s="175"/>
      <c r="H22" s="3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24.0" customHeight="1">
      <c r="A23" s="3"/>
      <c r="B23" s="176">
        <v>6.0</v>
      </c>
      <c r="C23" s="177" t="s">
        <v>380</v>
      </c>
      <c r="D23" s="178" t="s">
        <v>371</v>
      </c>
      <c r="E23" s="178" t="s">
        <v>371</v>
      </c>
      <c r="F23" s="178" t="s">
        <v>371</v>
      </c>
      <c r="G23" s="178" t="s">
        <v>371</v>
      </c>
      <c r="H23" s="3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21.0" customHeight="1">
      <c r="A24" s="3"/>
      <c r="B24" s="176">
        <v>7.0</v>
      </c>
      <c r="C24" s="177" t="s">
        <v>381</v>
      </c>
      <c r="D24" s="179" t="s">
        <v>371</v>
      </c>
      <c r="E24" s="178" t="s">
        <v>371</v>
      </c>
      <c r="F24" s="178" t="s">
        <v>371</v>
      </c>
      <c r="G24" s="178" t="s">
        <v>371</v>
      </c>
      <c r="H24" s="3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21.0" customHeight="1">
      <c r="A25" s="3"/>
      <c r="B25" s="176">
        <v>8.0</v>
      </c>
      <c r="C25" s="177" t="s">
        <v>213</v>
      </c>
      <c r="D25" s="178" t="s">
        <v>382</v>
      </c>
      <c r="E25" s="178" t="s">
        <v>371</v>
      </c>
      <c r="F25" s="178" t="s">
        <v>371</v>
      </c>
      <c r="G25" s="178" t="s">
        <v>371</v>
      </c>
      <c r="H25" s="3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21.0" customHeight="1">
      <c r="A26" s="3"/>
      <c r="B26" s="176">
        <v>9.0</v>
      </c>
      <c r="C26" s="177" t="s">
        <v>214</v>
      </c>
      <c r="D26" s="179" t="s">
        <v>382</v>
      </c>
      <c r="E26" s="178" t="s">
        <v>371</v>
      </c>
      <c r="F26" s="178" t="s">
        <v>371</v>
      </c>
      <c r="G26" s="178" t="s">
        <v>371</v>
      </c>
      <c r="H26" s="3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21.0" customHeight="1">
      <c r="A27" s="3"/>
      <c r="B27" s="176">
        <v>10.0</v>
      </c>
      <c r="C27" s="177" t="s">
        <v>216</v>
      </c>
      <c r="D27" s="178" t="s">
        <v>382</v>
      </c>
      <c r="E27" s="178" t="s">
        <v>371</v>
      </c>
      <c r="F27" s="178" t="s">
        <v>371</v>
      </c>
      <c r="G27" s="178" t="s">
        <v>371</v>
      </c>
      <c r="H27" s="3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21.0" customHeight="1">
      <c r="A28" s="3"/>
      <c r="B28" s="176">
        <v>11.0</v>
      </c>
      <c r="C28" s="177" t="s">
        <v>383</v>
      </c>
      <c r="D28" s="179" t="s">
        <v>382</v>
      </c>
      <c r="E28" s="178" t="s">
        <v>371</v>
      </c>
      <c r="F28" s="178" t="s">
        <v>371</v>
      </c>
      <c r="G28" s="178" t="s">
        <v>371</v>
      </c>
      <c r="H28" s="3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21.0" customHeight="1">
      <c r="A29" s="3"/>
      <c r="B29" s="176">
        <v>12.0</v>
      </c>
      <c r="C29" s="177" t="s">
        <v>217</v>
      </c>
      <c r="D29" s="178"/>
      <c r="E29" s="178" t="s">
        <v>382</v>
      </c>
      <c r="F29" s="178" t="s">
        <v>371</v>
      </c>
      <c r="G29" s="178" t="s">
        <v>371</v>
      </c>
      <c r="H29" s="3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21.0" customHeight="1">
      <c r="A30" s="3"/>
      <c r="B30" s="176">
        <v>13.0</v>
      </c>
      <c r="C30" s="177" t="s">
        <v>384</v>
      </c>
      <c r="D30" s="179" t="s">
        <v>371</v>
      </c>
      <c r="E30" s="178" t="s">
        <v>371</v>
      </c>
      <c r="F30" s="178" t="s">
        <v>371</v>
      </c>
      <c r="G30" s="178" t="s">
        <v>371</v>
      </c>
      <c r="H30" s="3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21.0" customHeight="1">
      <c r="A31" s="3"/>
      <c r="B31" s="174" t="s">
        <v>385</v>
      </c>
      <c r="C31" s="166"/>
      <c r="D31" s="166"/>
      <c r="E31" s="166"/>
      <c r="F31" s="166"/>
      <c r="G31" s="175"/>
      <c r="H31" s="3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24.0" customHeight="1">
      <c r="A32" s="3"/>
      <c r="B32" s="176">
        <v>14.0</v>
      </c>
      <c r="C32" s="177" t="s">
        <v>386</v>
      </c>
      <c r="D32" s="178" t="s">
        <v>382</v>
      </c>
      <c r="E32" s="178" t="s">
        <v>371</v>
      </c>
      <c r="F32" s="178" t="s">
        <v>371</v>
      </c>
      <c r="G32" s="178" t="s">
        <v>371</v>
      </c>
      <c r="H32" s="3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21.0" customHeight="1">
      <c r="A33" s="3"/>
      <c r="B33" s="174" t="s">
        <v>387</v>
      </c>
      <c r="C33" s="166"/>
      <c r="D33" s="166"/>
      <c r="E33" s="166"/>
      <c r="F33" s="166"/>
      <c r="G33" s="175"/>
      <c r="H33" s="3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24.0" customHeight="1">
      <c r="A34" s="3"/>
      <c r="B34" s="176">
        <v>15.0</v>
      </c>
      <c r="C34" s="177" t="s">
        <v>388</v>
      </c>
      <c r="D34" s="178" t="s">
        <v>371</v>
      </c>
      <c r="E34" s="178" t="s">
        <v>371</v>
      </c>
      <c r="F34" s="178" t="s">
        <v>371</v>
      </c>
      <c r="G34" s="178" t="s">
        <v>371</v>
      </c>
      <c r="H34" s="3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21.0" customHeight="1">
      <c r="A35" s="3"/>
      <c r="B35" s="174" t="s">
        <v>389</v>
      </c>
      <c r="C35" s="166"/>
      <c r="D35" s="166"/>
      <c r="E35" s="166"/>
      <c r="F35" s="166"/>
      <c r="G35" s="175"/>
      <c r="H35" s="3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24.0" customHeight="1">
      <c r="A36" s="3"/>
      <c r="B36" s="176">
        <v>16.0</v>
      </c>
      <c r="C36" s="177" t="s">
        <v>390</v>
      </c>
      <c r="D36" s="178"/>
      <c r="E36" s="178" t="s">
        <v>371</v>
      </c>
      <c r="F36" s="178" t="s">
        <v>371</v>
      </c>
      <c r="G36" s="178" t="s">
        <v>371</v>
      </c>
      <c r="H36" s="3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21.0" customHeight="1">
      <c r="A37" s="3"/>
      <c r="B37" s="176">
        <v>17.0</v>
      </c>
      <c r="C37" s="177" t="s">
        <v>391</v>
      </c>
      <c r="D37" s="179"/>
      <c r="E37" s="178" t="s">
        <v>382</v>
      </c>
      <c r="F37" s="178" t="s">
        <v>382</v>
      </c>
      <c r="G37" s="178" t="s">
        <v>371</v>
      </c>
      <c r="H37" s="3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21.0" customHeight="1">
      <c r="A38" s="3"/>
      <c r="B38" s="176">
        <v>18.0</v>
      </c>
      <c r="C38" s="177" t="s">
        <v>392</v>
      </c>
      <c r="D38" s="178"/>
      <c r="E38" s="178"/>
      <c r="F38" s="178" t="s">
        <v>382</v>
      </c>
      <c r="G38" s="178" t="s">
        <v>371</v>
      </c>
      <c r="H38" s="3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21.0" customHeight="1">
      <c r="A39" s="3"/>
      <c r="B39" s="174" t="s">
        <v>393</v>
      </c>
      <c r="C39" s="166"/>
      <c r="D39" s="166"/>
      <c r="E39" s="166"/>
      <c r="F39" s="166"/>
      <c r="G39" s="175"/>
      <c r="H39" s="3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24.0" customHeight="1">
      <c r="A40" s="3"/>
      <c r="B40" s="176">
        <v>19.0</v>
      </c>
      <c r="C40" s="177" t="s">
        <v>394</v>
      </c>
      <c r="D40" s="178" t="s">
        <v>371</v>
      </c>
      <c r="E40" s="178" t="s">
        <v>371</v>
      </c>
      <c r="F40" s="178" t="s">
        <v>371</v>
      </c>
      <c r="G40" s="178" t="s">
        <v>371</v>
      </c>
      <c r="H40" s="3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21.0" customHeight="1">
      <c r="A41" s="3"/>
      <c r="B41" s="174" t="s">
        <v>395</v>
      </c>
      <c r="C41" s="166"/>
      <c r="D41" s="166"/>
      <c r="E41" s="166"/>
      <c r="F41" s="166"/>
      <c r="G41" s="175"/>
      <c r="H41" s="3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29.25" customHeight="1">
      <c r="A42" s="3"/>
      <c r="B42" s="3"/>
      <c r="C42" s="3"/>
      <c r="D42" s="3"/>
      <c r="E42" s="3"/>
      <c r="F42" s="3"/>
      <c r="G42" s="3"/>
      <c r="H42" s="3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customHeight="1">
      <c r="A43" s="180"/>
      <c r="B43" s="180"/>
      <c r="C43" s="180"/>
      <c r="D43" s="180"/>
      <c r="E43" s="180"/>
      <c r="F43" s="180"/>
      <c r="G43" s="180"/>
      <c r="H43" s="18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9.5" customHeight="1">
      <c r="A44" s="180"/>
      <c r="B44" s="181" t="s">
        <v>396</v>
      </c>
      <c r="H44" s="18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30.0" customHeight="1">
      <c r="A45" s="180"/>
      <c r="B45" s="182" t="s">
        <v>397</v>
      </c>
      <c r="H45" s="18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27.0" customHeight="1">
      <c r="A46" s="180"/>
      <c r="B46" s="182" t="s">
        <v>398</v>
      </c>
      <c r="H46" s="18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27.0" customHeight="1">
      <c r="A47" s="180"/>
      <c r="B47" s="183" t="s">
        <v>399</v>
      </c>
      <c r="H47" s="18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3.5" customHeight="1">
      <c r="A48" s="180"/>
      <c r="B48" s="180"/>
      <c r="C48" s="180"/>
      <c r="D48" s="180"/>
      <c r="E48" s="180"/>
      <c r="F48" s="180"/>
      <c r="G48" s="180"/>
      <c r="H48" s="18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25.5" customHeight="1">
      <c r="A49" s="3"/>
      <c r="B49" s="14" t="s">
        <v>24</v>
      </c>
      <c r="D49" s="15" t="s">
        <v>25</v>
      </c>
      <c r="H49" s="3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4.25" customHeight="1">
      <c r="A131" s="16"/>
      <c r="B131" s="16"/>
      <c r="C131" s="16"/>
      <c r="D131" s="16"/>
      <c r="E131" s="16"/>
      <c r="F131" s="16"/>
      <c r="G131" s="16"/>
      <c r="H131" s="16"/>
    </row>
    <row r="132" ht="14.25" customHeight="1">
      <c r="A132" s="16"/>
      <c r="B132" s="16"/>
      <c r="C132" s="16"/>
      <c r="D132" s="16"/>
      <c r="E132" s="16"/>
      <c r="F132" s="16"/>
      <c r="G132" s="16"/>
      <c r="H132" s="16"/>
    </row>
    <row r="133" ht="14.25" customHeight="1">
      <c r="A133" s="16"/>
      <c r="B133" s="16"/>
      <c r="C133" s="16"/>
      <c r="D133" s="16"/>
      <c r="E133" s="16"/>
      <c r="F133" s="16"/>
      <c r="G133" s="16"/>
      <c r="H133" s="16"/>
    </row>
    <row r="134" ht="14.25" customHeight="1">
      <c r="A134" s="16"/>
      <c r="B134" s="16"/>
      <c r="C134" s="16"/>
      <c r="D134" s="16"/>
      <c r="E134" s="16"/>
      <c r="F134" s="16"/>
      <c r="G134" s="16"/>
      <c r="H134" s="16"/>
    </row>
    <row r="135" ht="14.25" customHeight="1">
      <c r="A135" s="16"/>
      <c r="B135" s="16"/>
      <c r="C135" s="16"/>
      <c r="D135" s="16"/>
      <c r="E135" s="16"/>
      <c r="F135" s="16"/>
      <c r="G135" s="16"/>
      <c r="H135" s="16"/>
    </row>
    <row r="136" ht="14.25" customHeight="1">
      <c r="A136" s="16"/>
      <c r="B136" s="16"/>
      <c r="C136" s="16"/>
      <c r="D136" s="16"/>
      <c r="E136" s="16"/>
      <c r="F136" s="16"/>
      <c r="G136" s="16"/>
      <c r="H136" s="16"/>
    </row>
    <row r="137" ht="14.25" customHeight="1">
      <c r="A137" s="16"/>
      <c r="B137" s="16"/>
      <c r="C137" s="16"/>
      <c r="D137" s="16"/>
      <c r="E137" s="16"/>
      <c r="F137" s="16"/>
      <c r="G137" s="16"/>
      <c r="H137" s="16"/>
    </row>
    <row r="138" ht="14.25" customHeight="1">
      <c r="A138" s="16"/>
      <c r="B138" s="16"/>
      <c r="C138" s="16"/>
      <c r="D138" s="16"/>
      <c r="E138" s="16"/>
      <c r="F138" s="16"/>
      <c r="G138" s="16"/>
      <c r="H138" s="16"/>
    </row>
    <row r="139" ht="14.25" customHeight="1">
      <c r="A139" s="16"/>
      <c r="B139" s="16"/>
      <c r="C139" s="16"/>
      <c r="D139" s="16"/>
      <c r="E139" s="16"/>
      <c r="F139" s="16"/>
      <c r="G139" s="16"/>
      <c r="H139" s="16"/>
    </row>
    <row r="140" ht="14.25" customHeight="1">
      <c r="A140" s="16"/>
      <c r="B140" s="16"/>
      <c r="C140" s="16"/>
      <c r="D140" s="16"/>
      <c r="E140" s="16"/>
      <c r="F140" s="16"/>
      <c r="G140" s="16"/>
      <c r="H140" s="16"/>
    </row>
    <row r="141" ht="14.25" customHeight="1">
      <c r="A141" s="16"/>
      <c r="B141" s="16"/>
      <c r="C141" s="16"/>
      <c r="D141" s="16"/>
      <c r="E141" s="16"/>
      <c r="F141" s="16"/>
      <c r="G141" s="16"/>
      <c r="H141" s="16"/>
    </row>
    <row r="142" ht="14.25" customHeight="1">
      <c r="A142" s="16"/>
      <c r="B142" s="16"/>
      <c r="C142" s="16"/>
      <c r="D142" s="16"/>
      <c r="E142" s="16"/>
      <c r="F142" s="16"/>
      <c r="G142" s="16"/>
      <c r="H142" s="16"/>
    </row>
    <row r="143" ht="14.25" customHeight="1">
      <c r="A143" s="16"/>
      <c r="B143" s="16"/>
      <c r="C143" s="16"/>
      <c r="D143" s="16"/>
      <c r="E143" s="16"/>
      <c r="F143" s="16"/>
      <c r="G143" s="16"/>
      <c r="H143" s="16"/>
    </row>
    <row r="144" ht="14.25" customHeight="1">
      <c r="A144" s="16"/>
      <c r="B144" s="16"/>
      <c r="C144" s="16"/>
      <c r="D144" s="16"/>
      <c r="E144" s="16"/>
      <c r="F144" s="16"/>
      <c r="G144" s="16"/>
      <c r="H144" s="16"/>
    </row>
    <row r="145" ht="14.25" customHeight="1">
      <c r="A145" s="16"/>
      <c r="B145" s="16"/>
      <c r="C145" s="16"/>
      <c r="D145" s="16"/>
      <c r="E145" s="16"/>
      <c r="F145" s="16"/>
      <c r="G145" s="16"/>
      <c r="H145" s="16"/>
    </row>
    <row r="146" ht="14.25" customHeight="1">
      <c r="A146" s="16"/>
      <c r="B146" s="16"/>
      <c r="C146" s="16"/>
      <c r="D146" s="16"/>
      <c r="E146" s="16"/>
      <c r="F146" s="16"/>
      <c r="G146" s="16"/>
      <c r="H146" s="16"/>
    </row>
    <row r="147" ht="14.25" customHeight="1">
      <c r="A147" s="16"/>
      <c r="B147" s="16"/>
      <c r="C147" s="16"/>
      <c r="D147" s="16"/>
      <c r="E147" s="16"/>
      <c r="F147" s="16"/>
      <c r="G147" s="16"/>
      <c r="H147" s="16"/>
    </row>
    <row r="148" ht="14.25" customHeight="1">
      <c r="A148" s="16"/>
      <c r="B148" s="16"/>
      <c r="C148" s="16"/>
      <c r="D148" s="16"/>
      <c r="E148" s="16"/>
      <c r="F148" s="16"/>
      <c r="G148" s="16"/>
      <c r="H148" s="16"/>
    </row>
    <row r="149" ht="14.25" customHeight="1">
      <c r="A149" s="16"/>
      <c r="B149" s="16"/>
      <c r="C149" s="16"/>
      <c r="D149" s="16"/>
      <c r="E149" s="16"/>
      <c r="F149" s="16"/>
      <c r="G149" s="16"/>
      <c r="H149" s="16"/>
    </row>
    <row r="150" ht="14.25" customHeight="1">
      <c r="A150" s="16"/>
      <c r="B150" s="16"/>
      <c r="C150" s="16"/>
      <c r="D150" s="16"/>
      <c r="E150" s="16"/>
      <c r="F150" s="16"/>
      <c r="G150" s="16"/>
      <c r="H150" s="16"/>
    </row>
    <row r="151" ht="14.25" customHeight="1">
      <c r="A151" s="16"/>
      <c r="B151" s="16"/>
      <c r="C151" s="16"/>
      <c r="D151" s="16"/>
      <c r="E151" s="16"/>
      <c r="F151" s="16"/>
      <c r="G151" s="16"/>
      <c r="H151" s="16"/>
    </row>
    <row r="152" ht="14.25" customHeight="1">
      <c r="A152" s="16"/>
      <c r="B152" s="16"/>
      <c r="C152" s="16"/>
      <c r="D152" s="16"/>
      <c r="E152" s="16"/>
      <c r="F152" s="16"/>
      <c r="G152" s="16"/>
      <c r="H152" s="16"/>
    </row>
    <row r="153" ht="14.25" customHeight="1">
      <c r="A153" s="16"/>
      <c r="B153" s="16"/>
      <c r="C153" s="16"/>
      <c r="D153" s="16"/>
      <c r="E153" s="16"/>
      <c r="F153" s="16"/>
      <c r="G153" s="16"/>
      <c r="H153" s="16"/>
    </row>
    <row r="154" ht="14.25" customHeight="1">
      <c r="A154" s="16"/>
      <c r="B154" s="16"/>
      <c r="C154" s="16"/>
      <c r="D154" s="16"/>
      <c r="E154" s="16"/>
      <c r="F154" s="16"/>
      <c r="G154" s="16"/>
      <c r="H154" s="16"/>
    </row>
    <row r="155" ht="14.25" customHeight="1">
      <c r="A155" s="16"/>
      <c r="B155" s="16"/>
      <c r="C155" s="16"/>
      <c r="D155" s="16"/>
      <c r="E155" s="16"/>
      <c r="F155" s="16"/>
      <c r="G155" s="16"/>
      <c r="H155" s="16"/>
    </row>
    <row r="156" ht="14.25" customHeight="1">
      <c r="A156" s="16"/>
      <c r="B156" s="16"/>
      <c r="C156" s="16"/>
      <c r="D156" s="16"/>
      <c r="E156" s="16"/>
      <c r="F156" s="16"/>
      <c r="G156" s="16"/>
      <c r="H156" s="16"/>
    </row>
    <row r="157" ht="14.25" customHeight="1">
      <c r="A157" s="16"/>
      <c r="B157" s="16"/>
      <c r="C157" s="16"/>
      <c r="D157" s="16"/>
      <c r="E157" s="16"/>
      <c r="F157" s="16"/>
      <c r="G157" s="16"/>
      <c r="H157" s="16"/>
    </row>
    <row r="158" ht="14.25" customHeight="1">
      <c r="A158" s="16"/>
      <c r="B158" s="16"/>
      <c r="C158" s="16"/>
      <c r="D158" s="16"/>
      <c r="E158" s="16"/>
      <c r="F158" s="16"/>
      <c r="G158" s="16"/>
      <c r="H158" s="16"/>
    </row>
    <row r="159" ht="14.25" customHeight="1">
      <c r="A159" s="16"/>
      <c r="B159" s="16"/>
      <c r="C159" s="16"/>
      <c r="D159" s="16"/>
      <c r="E159" s="16"/>
      <c r="F159" s="16"/>
      <c r="G159" s="16"/>
      <c r="H159" s="16"/>
    </row>
    <row r="160" ht="14.25" customHeight="1">
      <c r="A160" s="16"/>
      <c r="B160" s="16"/>
      <c r="C160" s="16"/>
      <c r="D160" s="16"/>
      <c r="E160" s="16"/>
      <c r="F160" s="16"/>
      <c r="G160" s="16"/>
      <c r="H160" s="16"/>
    </row>
    <row r="161" ht="14.25" customHeight="1">
      <c r="A161" s="16"/>
      <c r="B161" s="16"/>
      <c r="C161" s="16"/>
      <c r="D161" s="16"/>
      <c r="E161" s="16"/>
      <c r="F161" s="16"/>
      <c r="G161" s="16"/>
      <c r="H161" s="16"/>
    </row>
    <row r="162" ht="14.25" customHeight="1">
      <c r="A162" s="16"/>
      <c r="B162" s="16"/>
      <c r="C162" s="16"/>
      <c r="D162" s="16"/>
      <c r="E162" s="16"/>
      <c r="F162" s="16"/>
      <c r="G162" s="16"/>
      <c r="H162" s="16"/>
    </row>
    <row r="163" ht="14.25" customHeight="1">
      <c r="A163" s="16"/>
      <c r="B163" s="16"/>
      <c r="C163" s="16"/>
      <c r="D163" s="16"/>
      <c r="E163" s="16"/>
      <c r="F163" s="16"/>
      <c r="G163" s="16"/>
      <c r="H163" s="16"/>
    </row>
    <row r="164" ht="14.25" customHeight="1">
      <c r="A164" s="16"/>
      <c r="B164" s="16"/>
      <c r="C164" s="16"/>
      <c r="D164" s="16"/>
      <c r="E164" s="16"/>
      <c r="F164" s="16"/>
      <c r="G164" s="16"/>
      <c r="H164" s="16"/>
    </row>
    <row r="165" ht="14.25" customHeight="1">
      <c r="A165" s="16"/>
      <c r="B165" s="16"/>
      <c r="C165" s="16"/>
      <c r="D165" s="16"/>
      <c r="E165" s="16"/>
      <c r="F165" s="16"/>
      <c r="G165" s="16"/>
      <c r="H165" s="16"/>
    </row>
    <row r="166" ht="14.25" customHeight="1">
      <c r="A166" s="16"/>
      <c r="B166" s="16"/>
      <c r="C166" s="16"/>
      <c r="D166" s="16"/>
      <c r="E166" s="16"/>
      <c r="F166" s="16"/>
      <c r="G166" s="16"/>
      <c r="H166" s="16"/>
    </row>
    <row r="167" ht="14.25" customHeight="1">
      <c r="A167" s="16"/>
      <c r="B167" s="16"/>
      <c r="C167" s="16"/>
      <c r="D167" s="16"/>
      <c r="E167" s="16"/>
      <c r="F167" s="16"/>
      <c r="G167" s="16"/>
      <c r="H167" s="16"/>
    </row>
    <row r="168" ht="14.25" customHeight="1">
      <c r="A168" s="16"/>
      <c r="B168" s="16"/>
      <c r="C168" s="16"/>
      <c r="D168" s="16"/>
      <c r="E168" s="16"/>
      <c r="F168" s="16"/>
      <c r="G168" s="16"/>
      <c r="H168" s="16"/>
    </row>
    <row r="169" ht="14.25" customHeight="1">
      <c r="A169" s="16"/>
      <c r="B169" s="16"/>
      <c r="C169" s="16"/>
      <c r="D169" s="16"/>
      <c r="E169" s="16"/>
      <c r="F169" s="16"/>
      <c r="G169" s="16"/>
      <c r="H169" s="16"/>
    </row>
    <row r="170" ht="14.25" customHeight="1">
      <c r="A170" s="16"/>
      <c r="B170" s="16"/>
      <c r="C170" s="16"/>
      <c r="D170" s="16"/>
      <c r="E170" s="16"/>
      <c r="F170" s="16"/>
      <c r="G170" s="16"/>
      <c r="H170" s="16"/>
    </row>
    <row r="171" ht="14.25" customHeight="1">
      <c r="A171" s="16"/>
      <c r="B171" s="16"/>
      <c r="C171" s="16"/>
      <c r="D171" s="16"/>
      <c r="E171" s="16"/>
      <c r="F171" s="16"/>
      <c r="G171" s="16"/>
      <c r="H171" s="16"/>
    </row>
    <row r="172" ht="14.25" customHeight="1">
      <c r="A172" s="16"/>
      <c r="B172" s="16"/>
      <c r="C172" s="16"/>
      <c r="D172" s="16"/>
      <c r="E172" s="16"/>
      <c r="F172" s="16"/>
      <c r="G172" s="16"/>
      <c r="H172" s="16"/>
    </row>
    <row r="173" ht="14.25" customHeight="1">
      <c r="A173" s="16"/>
      <c r="B173" s="16"/>
      <c r="C173" s="16"/>
      <c r="D173" s="16"/>
      <c r="E173" s="16"/>
      <c r="F173" s="16"/>
      <c r="G173" s="16"/>
      <c r="H173" s="16"/>
    </row>
    <row r="174" ht="14.25" customHeight="1">
      <c r="A174" s="16"/>
      <c r="B174" s="16"/>
      <c r="C174" s="16"/>
      <c r="D174" s="16"/>
      <c r="E174" s="16"/>
      <c r="F174" s="16"/>
      <c r="G174" s="16"/>
      <c r="H174" s="16"/>
    </row>
    <row r="175" ht="14.25" customHeight="1">
      <c r="A175" s="16"/>
      <c r="B175" s="16"/>
      <c r="C175" s="16"/>
      <c r="D175" s="16"/>
      <c r="E175" s="16"/>
      <c r="F175" s="16"/>
      <c r="G175" s="16"/>
      <c r="H175" s="16"/>
    </row>
    <row r="176" ht="14.25" customHeight="1">
      <c r="A176" s="16"/>
      <c r="B176" s="16"/>
      <c r="C176" s="16"/>
      <c r="D176" s="16"/>
      <c r="E176" s="16"/>
      <c r="F176" s="16"/>
      <c r="G176" s="16"/>
      <c r="H176" s="16"/>
    </row>
    <row r="177" ht="14.25" customHeight="1">
      <c r="A177" s="16"/>
      <c r="B177" s="16"/>
      <c r="C177" s="16"/>
      <c r="D177" s="16"/>
      <c r="E177" s="16"/>
      <c r="F177" s="16"/>
      <c r="G177" s="16"/>
      <c r="H177" s="16"/>
    </row>
    <row r="178" ht="14.25" customHeight="1">
      <c r="A178" s="16"/>
      <c r="B178" s="16"/>
      <c r="C178" s="16"/>
      <c r="D178" s="16"/>
      <c r="E178" s="16"/>
      <c r="F178" s="16"/>
      <c r="G178" s="16"/>
      <c r="H178" s="16"/>
    </row>
    <row r="179" ht="14.25" customHeight="1">
      <c r="A179" s="16"/>
      <c r="B179" s="16"/>
      <c r="C179" s="16"/>
      <c r="D179" s="16"/>
      <c r="E179" s="16"/>
      <c r="F179" s="16"/>
      <c r="G179" s="16"/>
      <c r="H179" s="16"/>
    </row>
    <row r="180" ht="14.25" customHeight="1">
      <c r="A180" s="16"/>
      <c r="B180" s="16"/>
      <c r="C180" s="16"/>
      <c r="D180" s="16"/>
      <c r="E180" s="16"/>
      <c r="F180" s="16"/>
      <c r="G180" s="16"/>
      <c r="H180" s="16"/>
    </row>
    <row r="181" ht="14.25" customHeight="1">
      <c r="A181" s="16"/>
      <c r="B181" s="16"/>
      <c r="C181" s="16"/>
      <c r="D181" s="16"/>
      <c r="E181" s="16"/>
      <c r="F181" s="16"/>
      <c r="G181" s="16"/>
      <c r="H181" s="16"/>
    </row>
    <row r="182" ht="14.25" customHeight="1">
      <c r="A182" s="16"/>
      <c r="B182" s="16"/>
      <c r="C182" s="16"/>
      <c r="D182" s="16"/>
      <c r="E182" s="16"/>
      <c r="F182" s="16"/>
      <c r="G182" s="16"/>
      <c r="H182" s="16"/>
    </row>
    <row r="183" ht="14.25" customHeight="1">
      <c r="A183" s="16"/>
      <c r="B183" s="16"/>
      <c r="C183" s="16"/>
      <c r="D183" s="16"/>
      <c r="E183" s="16"/>
      <c r="F183" s="16"/>
      <c r="G183" s="16"/>
      <c r="H183" s="16"/>
    </row>
    <row r="184" ht="14.25" customHeight="1">
      <c r="A184" s="16"/>
      <c r="B184" s="16"/>
      <c r="C184" s="16"/>
      <c r="D184" s="16"/>
      <c r="E184" s="16"/>
      <c r="F184" s="16"/>
      <c r="G184" s="16"/>
      <c r="H184" s="16"/>
    </row>
    <row r="185" ht="14.25" customHeight="1">
      <c r="A185" s="16"/>
      <c r="B185" s="16"/>
      <c r="C185" s="16"/>
      <c r="D185" s="16"/>
      <c r="E185" s="16"/>
      <c r="F185" s="16"/>
      <c r="G185" s="16"/>
      <c r="H185" s="16"/>
    </row>
    <row r="186" ht="14.25" customHeight="1">
      <c r="A186" s="16"/>
      <c r="B186" s="16"/>
      <c r="C186" s="16"/>
      <c r="D186" s="16"/>
      <c r="E186" s="16"/>
      <c r="F186" s="16"/>
      <c r="G186" s="16"/>
      <c r="H186" s="16"/>
    </row>
    <row r="187" ht="14.25" customHeight="1">
      <c r="A187" s="16"/>
      <c r="B187" s="16"/>
      <c r="C187" s="16"/>
      <c r="D187" s="16"/>
      <c r="E187" s="16"/>
      <c r="F187" s="16"/>
      <c r="G187" s="16"/>
      <c r="H187" s="16"/>
    </row>
    <row r="188" ht="14.25" customHeight="1">
      <c r="A188" s="16"/>
      <c r="B188" s="16"/>
      <c r="C188" s="16"/>
      <c r="D188" s="16"/>
      <c r="E188" s="16"/>
      <c r="F188" s="16"/>
      <c r="G188" s="16"/>
      <c r="H188" s="16"/>
    </row>
    <row r="189" ht="14.25" customHeight="1">
      <c r="A189" s="16"/>
      <c r="B189" s="16"/>
      <c r="C189" s="16"/>
      <c r="D189" s="16"/>
      <c r="E189" s="16"/>
      <c r="F189" s="16"/>
      <c r="G189" s="16"/>
      <c r="H189" s="16"/>
    </row>
    <row r="190" ht="14.25" customHeight="1">
      <c r="A190" s="16"/>
      <c r="B190" s="16"/>
      <c r="C190" s="16"/>
      <c r="D190" s="16"/>
      <c r="E190" s="16"/>
      <c r="F190" s="16"/>
      <c r="G190" s="16"/>
      <c r="H190" s="16"/>
    </row>
    <row r="191" ht="14.25" customHeight="1">
      <c r="A191" s="16"/>
      <c r="B191" s="16"/>
      <c r="C191" s="16"/>
      <c r="D191" s="16"/>
      <c r="E191" s="16"/>
      <c r="F191" s="16"/>
      <c r="G191" s="16"/>
      <c r="H191" s="16"/>
    </row>
    <row r="192" ht="14.25" customHeight="1">
      <c r="A192" s="16"/>
      <c r="B192" s="16"/>
      <c r="C192" s="16"/>
      <c r="D192" s="16"/>
      <c r="E192" s="16"/>
      <c r="F192" s="16"/>
      <c r="G192" s="16"/>
      <c r="H192" s="16"/>
    </row>
    <row r="193" ht="14.25" customHeight="1">
      <c r="A193" s="16"/>
      <c r="B193" s="16"/>
      <c r="C193" s="16"/>
      <c r="D193" s="16"/>
      <c r="E193" s="16"/>
      <c r="F193" s="16"/>
      <c r="G193" s="16"/>
      <c r="H193" s="16"/>
    </row>
    <row r="194" ht="14.25" customHeight="1">
      <c r="A194" s="16"/>
      <c r="B194" s="16"/>
      <c r="C194" s="16"/>
      <c r="D194" s="16"/>
      <c r="E194" s="16"/>
      <c r="F194" s="16"/>
      <c r="G194" s="16"/>
      <c r="H194" s="16"/>
    </row>
    <row r="195" ht="14.25" customHeight="1">
      <c r="A195" s="16"/>
      <c r="B195" s="16"/>
      <c r="C195" s="16"/>
      <c r="D195" s="16"/>
      <c r="E195" s="16"/>
      <c r="F195" s="16"/>
      <c r="G195" s="16"/>
      <c r="H195" s="16"/>
    </row>
    <row r="196" ht="14.25" customHeight="1">
      <c r="A196" s="16"/>
      <c r="B196" s="16"/>
      <c r="C196" s="16"/>
      <c r="D196" s="16"/>
      <c r="E196" s="16"/>
      <c r="F196" s="16"/>
      <c r="G196" s="16"/>
      <c r="H196" s="16"/>
    </row>
    <row r="197" ht="14.25" customHeight="1">
      <c r="A197" s="16"/>
      <c r="B197" s="16"/>
      <c r="C197" s="16"/>
      <c r="D197" s="16"/>
      <c r="E197" s="16"/>
      <c r="F197" s="16"/>
      <c r="G197" s="16"/>
      <c r="H197" s="16"/>
    </row>
    <row r="198" ht="14.25" customHeight="1">
      <c r="A198" s="16"/>
      <c r="B198" s="16"/>
      <c r="C198" s="16"/>
      <c r="D198" s="16"/>
      <c r="E198" s="16"/>
      <c r="F198" s="16"/>
      <c r="G198" s="16"/>
      <c r="H198" s="16"/>
    </row>
    <row r="199" ht="14.25" customHeight="1">
      <c r="A199" s="16"/>
      <c r="B199" s="16"/>
      <c r="C199" s="16"/>
      <c r="D199" s="16"/>
      <c r="E199" s="16"/>
      <c r="F199" s="16"/>
      <c r="G199" s="16"/>
      <c r="H199" s="16"/>
    </row>
    <row r="200" ht="14.25" customHeight="1">
      <c r="A200" s="16"/>
      <c r="B200" s="16"/>
      <c r="C200" s="16"/>
      <c r="D200" s="16"/>
      <c r="E200" s="16"/>
      <c r="F200" s="16"/>
      <c r="G200" s="16"/>
      <c r="H200" s="16"/>
    </row>
    <row r="201" ht="14.25" customHeight="1">
      <c r="A201" s="16"/>
      <c r="B201" s="16"/>
      <c r="C201" s="16"/>
      <c r="D201" s="16"/>
      <c r="E201" s="16"/>
      <c r="F201" s="16"/>
      <c r="G201" s="16"/>
      <c r="H201" s="16"/>
    </row>
    <row r="202" ht="14.25" customHeight="1">
      <c r="A202" s="16"/>
      <c r="B202" s="16"/>
      <c r="C202" s="16"/>
      <c r="D202" s="16"/>
      <c r="E202" s="16"/>
      <c r="F202" s="16"/>
      <c r="G202" s="16"/>
      <c r="H202" s="16"/>
    </row>
    <row r="203" ht="14.25" customHeight="1">
      <c r="A203" s="16"/>
      <c r="B203" s="16"/>
      <c r="C203" s="16"/>
      <c r="D203" s="16"/>
      <c r="E203" s="16"/>
      <c r="F203" s="16"/>
      <c r="G203" s="16"/>
      <c r="H203" s="16"/>
    </row>
    <row r="204" ht="14.25" customHeight="1">
      <c r="A204" s="16"/>
      <c r="B204" s="16"/>
      <c r="C204" s="16"/>
      <c r="D204" s="16"/>
      <c r="E204" s="16"/>
      <c r="F204" s="16"/>
      <c r="G204" s="16"/>
      <c r="H204" s="16"/>
    </row>
    <row r="205" ht="14.25" customHeight="1">
      <c r="A205" s="16"/>
      <c r="B205" s="16"/>
      <c r="C205" s="16"/>
      <c r="D205" s="16"/>
      <c r="E205" s="16"/>
      <c r="F205" s="16"/>
      <c r="G205" s="16"/>
      <c r="H205" s="16"/>
    </row>
    <row r="206" ht="14.25" customHeight="1">
      <c r="A206" s="16"/>
      <c r="B206" s="16"/>
      <c r="C206" s="16"/>
      <c r="D206" s="16"/>
      <c r="E206" s="16"/>
      <c r="F206" s="16"/>
      <c r="G206" s="16"/>
      <c r="H206" s="16"/>
    </row>
    <row r="207" ht="14.25" customHeight="1">
      <c r="A207" s="16"/>
      <c r="B207" s="16"/>
      <c r="C207" s="16"/>
      <c r="D207" s="16"/>
      <c r="E207" s="16"/>
      <c r="F207" s="16"/>
      <c r="G207" s="16"/>
      <c r="H207" s="16"/>
    </row>
    <row r="208" ht="14.25" customHeight="1">
      <c r="A208" s="16"/>
      <c r="B208" s="16"/>
      <c r="C208" s="16"/>
      <c r="D208" s="16"/>
      <c r="E208" s="16"/>
      <c r="F208" s="16"/>
      <c r="G208" s="16"/>
      <c r="H208" s="16"/>
    </row>
    <row r="209" ht="14.25" customHeight="1">
      <c r="A209" s="16"/>
      <c r="B209" s="16"/>
      <c r="C209" s="16"/>
      <c r="D209" s="16"/>
      <c r="E209" s="16"/>
      <c r="F209" s="16"/>
      <c r="G209" s="16"/>
      <c r="H209" s="16"/>
    </row>
    <row r="210" ht="14.25" customHeight="1">
      <c r="A210" s="16"/>
      <c r="B210" s="16"/>
      <c r="C210" s="16"/>
      <c r="D210" s="16"/>
      <c r="E210" s="16"/>
      <c r="F210" s="16"/>
      <c r="G210" s="16"/>
      <c r="H210" s="16"/>
    </row>
    <row r="211" ht="14.25" customHeight="1">
      <c r="A211" s="16"/>
      <c r="B211" s="16"/>
      <c r="C211" s="16"/>
      <c r="D211" s="16"/>
      <c r="E211" s="16"/>
      <c r="F211" s="16"/>
      <c r="G211" s="16"/>
      <c r="H211" s="16"/>
    </row>
    <row r="212" ht="14.25" customHeight="1">
      <c r="A212" s="16"/>
      <c r="B212" s="16"/>
      <c r="C212" s="16"/>
      <c r="D212" s="16"/>
      <c r="E212" s="16"/>
      <c r="F212" s="16"/>
      <c r="G212" s="16"/>
      <c r="H212" s="16"/>
    </row>
    <row r="213" ht="14.25" customHeight="1">
      <c r="A213" s="16"/>
      <c r="B213" s="16"/>
      <c r="C213" s="16"/>
      <c r="D213" s="16"/>
      <c r="E213" s="16"/>
      <c r="F213" s="16"/>
      <c r="G213" s="16"/>
      <c r="H213" s="16"/>
    </row>
    <row r="214" ht="14.25" customHeight="1">
      <c r="A214" s="16"/>
      <c r="B214" s="16"/>
      <c r="C214" s="16"/>
      <c r="D214" s="16"/>
      <c r="E214" s="16"/>
      <c r="F214" s="16"/>
      <c r="G214" s="16"/>
      <c r="H214" s="16"/>
    </row>
    <row r="215" ht="14.25" customHeight="1">
      <c r="A215" s="16"/>
      <c r="B215" s="16"/>
      <c r="C215" s="16"/>
      <c r="D215" s="16"/>
      <c r="E215" s="16"/>
      <c r="F215" s="16"/>
      <c r="G215" s="16"/>
      <c r="H215" s="16"/>
    </row>
    <row r="216" ht="14.25" customHeight="1">
      <c r="A216" s="16"/>
      <c r="B216" s="16"/>
      <c r="C216" s="16"/>
      <c r="D216" s="16"/>
      <c r="E216" s="16"/>
      <c r="F216" s="16"/>
      <c r="G216" s="16"/>
      <c r="H216" s="16"/>
    </row>
    <row r="217" ht="14.25" customHeight="1">
      <c r="A217" s="16"/>
      <c r="B217" s="16"/>
      <c r="C217" s="16"/>
      <c r="D217" s="16"/>
      <c r="E217" s="16"/>
      <c r="F217" s="16"/>
      <c r="G217" s="16"/>
      <c r="H217" s="16"/>
    </row>
    <row r="218" ht="14.25" customHeight="1">
      <c r="A218" s="16"/>
      <c r="B218" s="16"/>
      <c r="C218" s="16"/>
      <c r="D218" s="16"/>
      <c r="E218" s="16"/>
      <c r="F218" s="16"/>
      <c r="G218" s="16"/>
      <c r="H218" s="16"/>
    </row>
    <row r="219" ht="14.25" customHeight="1">
      <c r="A219" s="16"/>
      <c r="B219" s="16"/>
      <c r="C219" s="16"/>
      <c r="D219" s="16"/>
      <c r="E219" s="16"/>
      <c r="F219" s="16"/>
      <c r="G219" s="16"/>
      <c r="H219" s="16"/>
    </row>
    <row r="220" ht="14.25" customHeight="1">
      <c r="A220" s="16"/>
      <c r="B220" s="16"/>
      <c r="C220" s="16"/>
      <c r="D220" s="16"/>
      <c r="E220" s="16"/>
      <c r="F220" s="16"/>
      <c r="G220" s="16"/>
      <c r="H220" s="16"/>
    </row>
    <row r="221" ht="14.25" customHeight="1">
      <c r="A221" s="16"/>
      <c r="B221" s="16"/>
      <c r="C221" s="16"/>
      <c r="D221" s="16"/>
      <c r="E221" s="16"/>
      <c r="F221" s="16"/>
      <c r="G221" s="16"/>
      <c r="H221" s="16"/>
    </row>
    <row r="222" ht="14.25" customHeight="1">
      <c r="A222" s="16"/>
      <c r="B222" s="16"/>
      <c r="C222" s="16"/>
      <c r="D222" s="16"/>
      <c r="E222" s="16"/>
      <c r="F222" s="16"/>
      <c r="G222" s="16"/>
      <c r="H222" s="16"/>
    </row>
    <row r="223" ht="14.25" customHeight="1">
      <c r="A223" s="16"/>
      <c r="B223" s="16"/>
      <c r="C223" s="16"/>
      <c r="D223" s="16"/>
      <c r="E223" s="16"/>
      <c r="F223" s="16"/>
      <c r="G223" s="16"/>
      <c r="H223" s="16"/>
    </row>
    <row r="224" ht="14.25" customHeight="1">
      <c r="A224" s="16"/>
      <c r="B224" s="16"/>
      <c r="C224" s="16"/>
      <c r="D224" s="16"/>
      <c r="E224" s="16"/>
      <c r="F224" s="16"/>
      <c r="G224" s="16"/>
      <c r="H224" s="16"/>
    </row>
    <row r="225" ht="14.25" customHeight="1">
      <c r="A225" s="16"/>
      <c r="B225" s="16"/>
      <c r="C225" s="16"/>
      <c r="D225" s="16"/>
      <c r="E225" s="16"/>
      <c r="F225" s="16"/>
      <c r="G225" s="16"/>
      <c r="H225" s="16"/>
    </row>
    <row r="226" ht="14.25" customHeight="1">
      <c r="A226" s="16"/>
      <c r="B226" s="16"/>
      <c r="C226" s="16"/>
      <c r="D226" s="16"/>
      <c r="E226" s="16"/>
      <c r="F226" s="16"/>
      <c r="G226" s="16"/>
      <c r="H226" s="16"/>
    </row>
    <row r="227" ht="14.25" customHeight="1">
      <c r="A227" s="16"/>
      <c r="B227" s="16"/>
      <c r="C227" s="16"/>
      <c r="D227" s="16"/>
      <c r="E227" s="16"/>
      <c r="F227" s="16"/>
      <c r="G227" s="16"/>
      <c r="H227" s="16"/>
    </row>
    <row r="228" ht="14.25" customHeight="1">
      <c r="A228" s="16"/>
      <c r="B228" s="16"/>
      <c r="C228" s="16"/>
      <c r="D228" s="16"/>
      <c r="E228" s="16"/>
      <c r="F228" s="16"/>
      <c r="G228" s="16"/>
      <c r="H228" s="16"/>
    </row>
    <row r="229" ht="14.25" customHeight="1">
      <c r="A229" s="16"/>
      <c r="B229" s="16"/>
      <c r="C229" s="16"/>
      <c r="D229" s="16"/>
      <c r="E229" s="16"/>
      <c r="F229" s="16"/>
      <c r="G229" s="16"/>
      <c r="H229" s="16"/>
    </row>
    <row r="230" ht="14.25" customHeight="1">
      <c r="A230" s="16"/>
      <c r="B230" s="16"/>
      <c r="C230" s="16"/>
      <c r="D230" s="16"/>
      <c r="E230" s="16"/>
      <c r="F230" s="16"/>
      <c r="G230" s="16"/>
      <c r="H230" s="16"/>
    </row>
    <row r="231" ht="14.25" customHeight="1">
      <c r="A231" s="16"/>
      <c r="B231" s="16"/>
      <c r="C231" s="16"/>
      <c r="D231" s="16"/>
      <c r="E231" s="16"/>
      <c r="F231" s="16"/>
      <c r="G231" s="16"/>
      <c r="H231" s="16"/>
    </row>
    <row r="232" ht="14.25" customHeight="1">
      <c r="A232" s="16"/>
      <c r="B232" s="16"/>
      <c r="C232" s="16"/>
      <c r="D232" s="16"/>
      <c r="E232" s="16"/>
      <c r="F232" s="16"/>
      <c r="G232" s="16"/>
      <c r="H232" s="16"/>
    </row>
    <row r="233" ht="14.25" customHeight="1">
      <c r="A233" s="16"/>
      <c r="B233" s="16"/>
      <c r="C233" s="16"/>
      <c r="D233" s="16"/>
      <c r="E233" s="16"/>
      <c r="F233" s="16"/>
      <c r="G233" s="16"/>
      <c r="H233" s="16"/>
    </row>
    <row r="234" ht="14.25" customHeight="1">
      <c r="A234" s="16"/>
      <c r="B234" s="16"/>
      <c r="C234" s="16"/>
      <c r="D234" s="16"/>
      <c r="E234" s="16"/>
      <c r="F234" s="16"/>
      <c r="G234" s="16"/>
      <c r="H234" s="16"/>
    </row>
    <row r="235" ht="14.25" customHeight="1">
      <c r="A235" s="16"/>
      <c r="B235" s="16"/>
      <c r="C235" s="16"/>
      <c r="D235" s="16"/>
      <c r="E235" s="16"/>
      <c r="F235" s="16"/>
      <c r="G235" s="16"/>
      <c r="H235" s="16"/>
    </row>
    <row r="236" ht="14.25" customHeight="1">
      <c r="A236" s="16"/>
      <c r="B236" s="16"/>
      <c r="C236" s="16"/>
      <c r="D236" s="16"/>
      <c r="E236" s="16"/>
      <c r="F236" s="16"/>
      <c r="G236" s="16"/>
      <c r="H236" s="16"/>
    </row>
    <row r="237" ht="14.25" customHeight="1">
      <c r="A237" s="16"/>
      <c r="B237" s="16"/>
      <c r="C237" s="16"/>
      <c r="D237" s="16"/>
      <c r="E237" s="16"/>
      <c r="F237" s="16"/>
      <c r="G237" s="16"/>
      <c r="H237" s="16"/>
    </row>
    <row r="238" ht="14.25" customHeight="1">
      <c r="A238" s="16"/>
      <c r="B238" s="16"/>
      <c r="C238" s="16"/>
      <c r="D238" s="16"/>
      <c r="E238" s="16"/>
      <c r="F238" s="16"/>
      <c r="G238" s="16"/>
      <c r="H238" s="16"/>
    </row>
    <row r="239" ht="14.25" customHeight="1">
      <c r="A239" s="16"/>
      <c r="B239" s="16"/>
      <c r="C239" s="16"/>
      <c r="D239" s="16"/>
      <c r="E239" s="16"/>
      <c r="F239" s="16"/>
      <c r="G239" s="16"/>
      <c r="H239" s="16"/>
    </row>
    <row r="240" ht="14.25" customHeight="1">
      <c r="A240" s="16"/>
      <c r="B240" s="16"/>
      <c r="C240" s="16"/>
      <c r="D240" s="16"/>
      <c r="E240" s="16"/>
      <c r="F240" s="16"/>
      <c r="G240" s="16"/>
      <c r="H240" s="16"/>
    </row>
    <row r="241" ht="14.25" customHeight="1">
      <c r="A241" s="16"/>
      <c r="B241" s="16"/>
      <c r="C241" s="16"/>
      <c r="D241" s="16"/>
      <c r="E241" s="16"/>
      <c r="F241" s="16"/>
      <c r="G241" s="16"/>
      <c r="H241" s="16"/>
    </row>
    <row r="242" ht="14.25" customHeight="1">
      <c r="A242" s="16"/>
      <c r="B242" s="16"/>
      <c r="C242" s="16"/>
      <c r="D242" s="16"/>
      <c r="E242" s="16"/>
      <c r="F242" s="16"/>
      <c r="G242" s="16"/>
      <c r="H242" s="16"/>
    </row>
    <row r="243" ht="14.25" customHeight="1">
      <c r="A243" s="16"/>
      <c r="B243" s="16"/>
      <c r="C243" s="16"/>
      <c r="D243" s="16"/>
      <c r="E243" s="16"/>
      <c r="F243" s="16"/>
      <c r="G243" s="16"/>
      <c r="H243" s="16"/>
    </row>
    <row r="244" ht="14.25" customHeight="1">
      <c r="A244" s="16"/>
      <c r="B244" s="16"/>
      <c r="C244" s="16"/>
      <c r="D244" s="16"/>
      <c r="E244" s="16"/>
      <c r="F244" s="16"/>
      <c r="G244" s="16"/>
      <c r="H244" s="16"/>
    </row>
    <row r="245" ht="14.25" customHeight="1">
      <c r="A245" s="16"/>
      <c r="B245" s="16"/>
      <c r="C245" s="16"/>
      <c r="D245" s="16"/>
      <c r="E245" s="16"/>
      <c r="F245" s="16"/>
      <c r="G245" s="16"/>
      <c r="H245" s="16"/>
    </row>
    <row r="246" ht="14.25" customHeight="1">
      <c r="A246" s="16"/>
      <c r="B246" s="16"/>
      <c r="C246" s="16"/>
      <c r="D246" s="16"/>
      <c r="E246" s="16"/>
      <c r="F246" s="16"/>
      <c r="G246" s="16"/>
      <c r="H246" s="16"/>
    </row>
    <row r="247" ht="14.25" customHeight="1">
      <c r="A247" s="16"/>
      <c r="B247" s="16"/>
      <c r="C247" s="16"/>
      <c r="D247" s="16"/>
      <c r="E247" s="16"/>
      <c r="F247" s="16"/>
      <c r="G247" s="16"/>
      <c r="H247" s="16"/>
    </row>
    <row r="248" ht="15.75" customHeight="1">
      <c r="A248" s="16"/>
      <c r="B248" s="16"/>
      <c r="C248" s="16"/>
      <c r="D248" s="16"/>
      <c r="E248" s="16"/>
      <c r="F248" s="16"/>
      <c r="G248" s="16"/>
      <c r="H248" s="16"/>
    </row>
    <row r="249" ht="15.75" customHeight="1">
      <c r="A249" s="16"/>
      <c r="B249" s="16"/>
      <c r="C249" s="16"/>
      <c r="D249" s="16"/>
      <c r="E249" s="16"/>
      <c r="F249" s="16"/>
      <c r="G249" s="16"/>
      <c r="H249" s="16"/>
    </row>
    <row r="250" ht="15.75" customHeight="1">
      <c r="A250" s="16"/>
      <c r="B250" s="16"/>
      <c r="C250" s="16"/>
      <c r="D250" s="16"/>
      <c r="E250" s="16"/>
      <c r="F250" s="16"/>
      <c r="G250" s="16"/>
      <c r="H250" s="16"/>
    </row>
    <row r="251" ht="15.75" customHeight="1">
      <c r="A251" s="16"/>
      <c r="B251" s="16"/>
      <c r="C251" s="16"/>
      <c r="D251" s="16"/>
      <c r="E251" s="16"/>
      <c r="F251" s="16"/>
      <c r="G251" s="16"/>
      <c r="H251" s="16"/>
    </row>
    <row r="252" ht="15.75" customHeight="1">
      <c r="A252" s="16"/>
      <c r="B252" s="16"/>
      <c r="C252" s="16"/>
      <c r="D252" s="16"/>
      <c r="E252" s="16"/>
      <c r="F252" s="16"/>
      <c r="G252" s="16"/>
      <c r="H252" s="16"/>
    </row>
    <row r="253" ht="15.75" customHeight="1">
      <c r="A253" s="16"/>
      <c r="B253" s="16"/>
      <c r="C253" s="16"/>
      <c r="D253" s="16"/>
      <c r="E253" s="16"/>
      <c r="F253" s="16"/>
      <c r="G253" s="16"/>
      <c r="H253" s="16"/>
    </row>
    <row r="254" ht="15.75" customHeight="1">
      <c r="A254" s="16"/>
      <c r="B254" s="16"/>
      <c r="C254" s="16"/>
      <c r="D254" s="16"/>
      <c r="E254" s="16"/>
      <c r="F254" s="16"/>
      <c r="G254" s="16"/>
      <c r="H254" s="16"/>
    </row>
    <row r="255" ht="15.75" customHeight="1">
      <c r="A255" s="16"/>
      <c r="B255" s="16"/>
      <c r="C255" s="16"/>
      <c r="D255" s="16"/>
      <c r="E255" s="16"/>
      <c r="F255" s="16"/>
      <c r="G255" s="16"/>
      <c r="H255" s="16"/>
    </row>
    <row r="256" ht="15.75" customHeight="1">
      <c r="A256" s="16"/>
      <c r="B256" s="16"/>
      <c r="C256" s="16"/>
      <c r="D256" s="16"/>
      <c r="E256" s="16"/>
      <c r="F256" s="16"/>
      <c r="G256" s="16"/>
      <c r="H256" s="16"/>
    </row>
    <row r="257" ht="15.75" customHeight="1">
      <c r="A257" s="16"/>
      <c r="B257" s="16"/>
      <c r="C257" s="16"/>
      <c r="D257" s="16"/>
      <c r="E257" s="16"/>
      <c r="F257" s="16"/>
      <c r="G257" s="16"/>
      <c r="H257" s="16"/>
    </row>
    <row r="258" ht="15.75" customHeight="1">
      <c r="A258" s="16"/>
      <c r="B258" s="16"/>
      <c r="C258" s="16"/>
      <c r="D258" s="16"/>
      <c r="E258" s="16"/>
      <c r="F258" s="16"/>
      <c r="G258" s="16"/>
      <c r="H258" s="16"/>
    </row>
    <row r="259" ht="15.75" customHeight="1">
      <c r="A259" s="16"/>
      <c r="B259" s="16"/>
      <c r="C259" s="16"/>
      <c r="D259" s="16"/>
      <c r="E259" s="16"/>
      <c r="F259" s="16"/>
      <c r="G259" s="16"/>
      <c r="H259" s="16"/>
    </row>
    <row r="260" ht="15.75" customHeight="1">
      <c r="A260" s="16"/>
      <c r="B260" s="16"/>
      <c r="C260" s="16"/>
      <c r="D260" s="16"/>
      <c r="E260" s="16"/>
      <c r="F260" s="16"/>
      <c r="G260" s="16"/>
      <c r="H260" s="16"/>
    </row>
    <row r="261" ht="15.75" customHeight="1">
      <c r="A261" s="16"/>
      <c r="B261" s="16"/>
      <c r="C261" s="16"/>
      <c r="D261" s="16"/>
      <c r="E261" s="16"/>
      <c r="F261" s="16"/>
      <c r="G261" s="16"/>
      <c r="H261" s="16"/>
    </row>
    <row r="262" ht="15.75" customHeight="1">
      <c r="A262" s="16"/>
      <c r="B262" s="16"/>
      <c r="C262" s="16"/>
      <c r="D262" s="16"/>
      <c r="E262" s="16"/>
      <c r="F262" s="16"/>
      <c r="G262" s="16"/>
      <c r="H262" s="16"/>
    </row>
    <row r="263" ht="15.75" customHeight="1">
      <c r="A263" s="16"/>
      <c r="B263" s="16"/>
      <c r="C263" s="16"/>
      <c r="D263" s="16"/>
      <c r="E263" s="16"/>
      <c r="F263" s="16"/>
      <c r="G263" s="16"/>
      <c r="H263" s="16"/>
    </row>
    <row r="264" ht="15.75" customHeight="1">
      <c r="A264" s="16"/>
      <c r="B264" s="16"/>
      <c r="C264" s="16"/>
      <c r="D264" s="16"/>
      <c r="E264" s="16"/>
      <c r="F264" s="16"/>
      <c r="G264" s="16"/>
      <c r="H264" s="16"/>
    </row>
    <row r="265" ht="15.75" customHeight="1">
      <c r="A265" s="16"/>
      <c r="B265" s="16"/>
      <c r="C265" s="16"/>
      <c r="D265" s="16"/>
      <c r="E265" s="16"/>
      <c r="F265" s="16"/>
      <c r="G265" s="16"/>
      <c r="H265" s="16"/>
    </row>
    <row r="266" ht="15.75" customHeight="1">
      <c r="A266" s="16"/>
      <c r="B266" s="16"/>
      <c r="C266" s="16"/>
      <c r="D266" s="16"/>
      <c r="E266" s="16"/>
      <c r="F266" s="16"/>
      <c r="G266" s="16"/>
      <c r="H266" s="16"/>
    </row>
    <row r="267" ht="15.75" customHeight="1">
      <c r="A267" s="16"/>
      <c r="B267" s="16"/>
      <c r="C267" s="16"/>
      <c r="D267" s="16"/>
      <c r="E267" s="16"/>
      <c r="F267" s="16"/>
      <c r="G267" s="16"/>
      <c r="H267" s="16"/>
    </row>
    <row r="268" ht="15.75" customHeight="1">
      <c r="A268" s="16"/>
      <c r="B268" s="16"/>
      <c r="C268" s="16"/>
      <c r="D268" s="16"/>
      <c r="E268" s="16"/>
      <c r="F268" s="16"/>
      <c r="G268" s="16"/>
      <c r="H268" s="16"/>
    </row>
    <row r="269" ht="15.75" customHeight="1">
      <c r="A269" s="16"/>
      <c r="B269" s="16"/>
      <c r="C269" s="16"/>
      <c r="D269" s="16"/>
      <c r="E269" s="16"/>
      <c r="F269" s="16"/>
      <c r="G269" s="16"/>
      <c r="H269" s="16"/>
    </row>
    <row r="270" ht="15.75" customHeight="1">
      <c r="A270" s="16"/>
      <c r="B270" s="16"/>
      <c r="C270" s="16"/>
      <c r="D270" s="16"/>
      <c r="E270" s="16"/>
      <c r="F270" s="16"/>
      <c r="G270" s="16"/>
      <c r="H270" s="16"/>
    </row>
    <row r="271" ht="15.75" customHeight="1">
      <c r="A271" s="16"/>
      <c r="B271" s="16"/>
      <c r="C271" s="16"/>
      <c r="D271" s="16"/>
      <c r="E271" s="16"/>
      <c r="F271" s="16"/>
      <c r="G271" s="16"/>
      <c r="H271" s="16"/>
    </row>
    <row r="272" ht="15.75" customHeight="1">
      <c r="A272" s="16"/>
      <c r="B272" s="16"/>
      <c r="C272" s="16"/>
      <c r="D272" s="16"/>
      <c r="E272" s="16"/>
      <c r="F272" s="16"/>
      <c r="G272" s="16"/>
      <c r="H272" s="16"/>
    </row>
    <row r="273" ht="15.75" customHeight="1">
      <c r="A273" s="16"/>
      <c r="B273" s="16"/>
      <c r="C273" s="16"/>
      <c r="D273" s="16"/>
      <c r="E273" s="16"/>
      <c r="F273" s="16"/>
      <c r="G273" s="16"/>
      <c r="H273" s="16"/>
    </row>
    <row r="274" ht="15.75" customHeight="1">
      <c r="A274" s="16"/>
      <c r="B274" s="16"/>
      <c r="C274" s="16"/>
      <c r="D274" s="16"/>
      <c r="E274" s="16"/>
      <c r="F274" s="16"/>
      <c r="G274" s="16"/>
      <c r="H274" s="16"/>
    </row>
    <row r="275" ht="15.75" customHeight="1">
      <c r="A275" s="16"/>
      <c r="B275" s="16"/>
      <c r="C275" s="16"/>
      <c r="D275" s="16"/>
      <c r="E275" s="16"/>
      <c r="F275" s="16"/>
      <c r="G275" s="16"/>
      <c r="H275" s="16"/>
    </row>
    <row r="276" ht="15.75" customHeight="1">
      <c r="A276" s="16"/>
      <c r="B276" s="16"/>
      <c r="C276" s="16"/>
      <c r="D276" s="16"/>
      <c r="E276" s="16"/>
      <c r="F276" s="16"/>
      <c r="G276" s="16"/>
      <c r="H276" s="16"/>
    </row>
    <row r="277" ht="15.75" customHeight="1">
      <c r="A277" s="16"/>
      <c r="B277" s="16"/>
      <c r="C277" s="16"/>
      <c r="D277" s="16"/>
      <c r="E277" s="16"/>
      <c r="F277" s="16"/>
      <c r="G277" s="16"/>
      <c r="H277" s="16"/>
    </row>
    <row r="278" ht="15.75" customHeight="1">
      <c r="A278" s="16"/>
      <c r="B278" s="16"/>
      <c r="C278" s="16"/>
      <c r="D278" s="16"/>
      <c r="E278" s="16"/>
      <c r="F278" s="16"/>
      <c r="G278" s="16"/>
      <c r="H278" s="16"/>
    </row>
    <row r="279" ht="15.75" customHeight="1">
      <c r="A279" s="16"/>
      <c r="B279" s="16"/>
      <c r="C279" s="16"/>
      <c r="D279" s="16"/>
      <c r="E279" s="16"/>
      <c r="F279" s="16"/>
      <c r="G279" s="16"/>
      <c r="H279" s="16"/>
    </row>
    <row r="280" ht="15.75" customHeight="1">
      <c r="A280" s="16"/>
      <c r="B280" s="16"/>
      <c r="C280" s="16"/>
      <c r="D280" s="16"/>
      <c r="E280" s="16"/>
      <c r="F280" s="16"/>
      <c r="G280" s="16"/>
      <c r="H280" s="16"/>
    </row>
    <row r="281" ht="15.75" customHeight="1">
      <c r="A281" s="16"/>
      <c r="B281" s="16"/>
      <c r="C281" s="16"/>
      <c r="D281" s="16"/>
      <c r="E281" s="16"/>
      <c r="F281" s="16"/>
      <c r="G281" s="16"/>
      <c r="H281" s="16"/>
    </row>
    <row r="282" ht="15.75" customHeight="1">
      <c r="A282" s="16"/>
      <c r="B282" s="16"/>
      <c r="C282" s="16"/>
      <c r="D282" s="16"/>
      <c r="E282" s="16"/>
      <c r="F282" s="16"/>
      <c r="G282" s="16"/>
      <c r="H282" s="16"/>
    </row>
    <row r="283" ht="15.75" customHeight="1">
      <c r="A283" s="16"/>
      <c r="B283" s="16"/>
      <c r="C283" s="16"/>
      <c r="D283" s="16"/>
      <c r="E283" s="16"/>
      <c r="F283" s="16"/>
      <c r="G283" s="16"/>
      <c r="H283" s="16"/>
    </row>
    <row r="284" ht="15.75" customHeight="1">
      <c r="A284" s="16"/>
      <c r="B284" s="16"/>
      <c r="C284" s="16"/>
      <c r="D284" s="16"/>
      <c r="E284" s="16"/>
      <c r="F284" s="16"/>
      <c r="G284" s="16"/>
      <c r="H284" s="16"/>
    </row>
    <row r="285" ht="15.75" customHeight="1">
      <c r="A285" s="16"/>
      <c r="B285" s="16"/>
      <c r="C285" s="16"/>
      <c r="D285" s="16"/>
      <c r="E285" s="16"/>
      <c r="F285" s="16"/>
      <c r="G285" s="16"/>
      <c r="H285" s="16"/>
    </row>
    <row r="286" ht="15.75" customHeight="1">
      <c r="A286" s="16"/>
      <c r="B286" s="16"/>
      <c r="C286" s="16"/>
      <c r="D286" s="16"/>
      <c r="E286" s="16"/>
      <c r="F286" s="16"/>
      <c r="G286" s="16"/>
      <c r="H286" s="16"/>
    </row>
    <row r="287" ht="15.75" customHeight="1">
      <c r="A287" s="16"/>
      <c r="B287" s="16"/>
      <c r="C287" s="16"/>
      <c r="D287" s="16"/>
      <c r="E287" s="16"/>
      <c r="F287" s="16"/>
      <c r="G287" s="16"/>
      <c r="H287" s="16"/>
    </row>
    <row r="288" ht="15.75" customHeight="1">
      <c r="A288" s="16"/>
      <c r="B288" s="16"/>
      <c r="C288" s="16"/>
      <c r="D288" s="16"/>
      <c r="E288" s="16"/>
      <c r="F288" s="16"/>
      <c r="G288" s="16"/>
      <c r="H288" s="16"/>
    </row>
    <row r="289" ht="15.75" customHeight="1">
      <c r="A289" s="16"/>
      <c r="B289" s="16"/>
      <c r="C289" s="16"/>
      <c r="D289" s="16"/>
      <c r="E289" s="16"/>
      <c r="F289" s="16"/>
      <c r="G289" s="16"/>
      <c r="H289" s="16"/>
    </row>
    <row r="290" ht="15.75" customHeight="1">
      <c r="A290" s="16"/>
      <c r="B290" s="16"/>
      <c r="C290" s="16"/>
      <c r="D290" s="16"/>
      <c r="E290" s="16"/>
      <c r="F290" s="16"/>
      <c r="G290" s="16"/>
      <c r="H290" s="16"/>
    </row>
    <row r="291" ht="15.75" customHeight="1">
      <c r="A291" s="16"/>
      <c r="B291" s="16"/>
      <c r="C291" s="16"/>
      <c r="D291" s="16"/>
      <c r="E291" s="16"/>
      <c r="F291" s="16"/>
      <c r="G291" s="16"/>
      <c r="H291" s="16"/>
    </row>
    <row r="292" ht="15.75" customHeight="1">
      <c r="A292" s="16"/>
      <c r="B292" s="16"/>
      <c r="C292" s="16"/>
      <c r="D292" s="16"/>
      <c r="E292" s="16"/>
      <c r="F292" s="16"/>
      <c r="G292" s="16"/>
      <c r="H292" s="16"/>
    </row>
    <row r="293" ht="15.75" customHeight="1">
      <c r="A293" s="16"/>
      <c r="B293" s="16"/>
      <c r="C293" s="16"/>
      <c r="D293" s="16"/>
      <c r="E293" s="16"/>
      <c r="F293" s="16"/>
      <c r="G293" s="16"/>
      <c r="H293" s="16"/>
    </row>
    <row r="294" ht="15.75" customHeight="1">
      <c r="A294" s="16"/>
      <c r="B294" s="16"/>
      <c r="C294" s="16"/>
      <c r="D294" s="16"/>
      <c r="E294" s="16"/>
      <c r="F294" s="16"/>
      <c r="G294" s="16"/>
      <c r="H294" s="16"/>
    </row>
    <row r="295" ht="15.75" customHeight="1">
      <c r="A295" s="16"/>
      <c r="B295" s="16"/>
      <c r="C295" s="16"/>
      <c r="D295" s="16"/>
      <c r="E295" s="16"/>
      <c r="F295" s="16"/>
      <c r="G295" s="16"/>
      <c r="H295" s="16"/>
    </row>
    <row r="296" ht="15.75" customHeight="1">
      <c r="A296" s="16"/>
      <c r="B296" s="16"/>
      <c r="C296" s="16"/>
      <c r="D296" s="16"/>
      <c r="E296" s="16"/>
      <c r="F296" s="16"/>
      <c r="G296" s="16"/>
      <c r="H296" s="16"/>
    </row>
    <row r="297" ht="15.75" customHeight="1">
      <c r="A297" s="16"/>
      <c r="B297" s="16"/>
      <c r="C297" s="16"/>
      <c r="D297" s="16"/>
      <c r="E297" s="16"/>
      <c r="F297" s="16"/>
      <c r="G297" s="16"/>
      <c r="H297" s="16"/>
    </row>
    <row r="298" ht="15.75" customHeight="1">
      <c r="A298" s="16"/>
      <c r="B298" s="16"/>
      <c r="C298" s="16"/>
      <c r="D298" s="16"/>
      <c r="E298" s="16"/>
      <c r="F298" s="16"/>
      <c r="G298" s="16"/>
      <c r="H298" s="16"/>
    </row>
    <row r="299" ht="15.75" customHeight="1">
      <c r="A299" s="16"/>
      <c r="B299" s="16"/>
      <c r="C299" s="16"/>
      <c r="D299" s="16"/>
      <c r="E299" s="16"/>
      <c r="F299" s="16"/>
      <c r="G299" s="16"/>
      <c r="H299" s="16"/>
    </row>
    <row r="300" ht="15.75" customHeight="1">
      <c r="A300" s="16"/>
      <c r="B300" s="16"/>
      <c r="C300" s="16"/>
      <c r="D300" s="16"/>
      <c r="E300" s="16"/>
      <c r="F300" s="16"/>
      <c r="G300" s="16"/>
      <c r="H300" s="16"/>
    </row>
    <row r="301" ht="15.75" customHeight="1">
      <c r="A301" s="16"/>
      <c r="B301" s="16"/>
      <c r="C301" s="16"/>
      <c r="D301" s="16"/>
      <c r="E301" s="16"/>
      <c r="F301" s="16"/>
      <c r="G301" s="16"/>
      <c r="H301" s="16"/>
    </row>
    <row r="302" ht="15.75" customHeight="1">
      <c r="A302" s="16"/>
      <c r="B302" s="16"/>
      <c r="C302" s="16"/>
      <c r="D302" s="16"/>
      <c r="E302" s="16"/>
      <c r="F302" s="16"/>
      <c r="G302" s="16"/>
      <c r="H302" s="16"/>
    </row>
    <row r="303" ht="15.75" customHeight="1">
      <c r="A303" s="16"/>
      <c r="B303" s="16"/>
      <c r="C303" s="16"/>
      <c r="D303" s="16"/>
      <c r="E303" s="16"/>
      <c r="F303" s="16"/>
      <c r="G303" s="16"/>
      <c r="H303" s="16"/>
    </row>
    <row r="304" ht="15.75" customHeight="1">
      <c r="A304" s="16"/>
      <c r="B304" s="16"/>
      <c r="C304" s="16"/>
      <c r="D304" s="16"/>
      <c r="E304" s="16"/>
      <c r="F304" s="16"/>
      <c r="G304" s="16"/>
      <c r="H304" s="16"/>
    </row>
    <row r="305" ht="15.75" customHeight="1">
      <c r="A305" s="16"/>
      <c r="B305" s="16"/>
      <c r="C305" s="16"/>
      <c r="D305" s="16"/>
      <c r="E305" s="16"/>
      <c r="F305" s="16"/>
      <c r="G305" s="16"/>
      <c r="H305" s="16"/>
    </row>
    <row r="306" ht="15.75" customHeight="1">
      <c r="A306" s="16"/>
      <c r="B306" s="16"/>
      <c r="C306" s="16"/>
      <c r="D306" s="16"/>
      <c r="E306" s="16"/>
      <c r="F306" s="16"/>
      <c r="G306" s="16"/>
      <c r="H306" s="16"/>
    </row>
    <row r="307" ht="15.75" customHeight="1">
      <c r="A307" s="16"/>
      <c r="B307" s="16"/>
      <c r="C307" s="16"/>
      <c r="D307" s="16"/>
      <c r="E307" s="16"/>
      <c r="F307" s="16"/>
      <c r="G307" s="16"/>
      <c r="H307" s="16"/>
    </row>
    <row r="308" ht="15.75" customHeight="1">
      <c r="A308" s="16"/>
      <c r="B308" s="16"/>
      <c r="C308" s="16"/>
      <c r="D308" s="16"/>
      <c r="E308" s="16"/>
      <c r="F308" s="16"/>
      <c r="G308" s="16"/>
      <c r="H308" s="16"/>
    </row>
    <row r="309" ht="15.75" customHeight="1">
      <c r="A309" s="16"/>
      <c r="B309" s="16"/>
      <c r="C309" s="16"/>
      <c r="D309" s="16"/>
      <c r="E309" s="16"/>
      <c r="F309" s="16"/>
      <c r="G309" s="16"/>
      <c r="H309" s="16"/>
    </row>
    <row r="310" ht="15.75" customHeight="1">
      <c r="A310" s="16"/>
      <c r="B310" s="16"/>
      <c r="C310" s="16"/>
      <c r="D310" s="16"/>
      <c r="E310" s="16"/>
      <c r="F310" s="16"/>
      <c r="G310" s="16"/>
      <c r="H310" s="16"/>
    </row>
    <row r="311" ht="15.75" customHeight="1">
      <c r="A311" s="16"/>
      <c r="B311" s="16"/>
      <c r="C311" s="16"/>
      <c r="D311" s="16"/>
      <c r="E311" s="16"/>
      <c r="F311" s="16"/>
      <c r="G311" s="16"/>
      <c r="H311" s="16"/>
    </row>
    <row r="312" ht="15.75" customHeight="1">
      <c r="A312" s="16"/>
      <c r="B312" s="16"/>
      <c r="C312" s="16"/>
      <c r="D312" s="16"/>
      <c r="E312" s="16"/>
      <c r="F312" s="16"/>
      <c r="G312" s="16"/>
      <c r="H312" s="16"/>
    </row>
    <row r="313" ht="15.75" customHeight="1">
      <c r="A313" s="16"/>
      <c r="B313" s="16"/>
      <c r="C313" s="16"/>
      <c r="D313" s="16"/>
      <c r="E313" s="16"/>
      <c r="F313" s="16"/>
      <c r="G313" s="16"/>
      <c r="H313" s="16"/>
    </row>
    <row r="314" ht="15.75" customHeight="1">
      <c r="A314" s="16"/>
      <c r="B314" s="16"/>
      <c r="C314" s="16"/>
      <c r="D314" s="16"/>
      <c r="E314" s="16"/>
      <c r="F314" s="16"/>
      <c r="G314" s="16"/>
      <c r="H314" s="16"/>
    </row>
    <row r="315" ht="15.75" customHeight="1">
      <c r="A315" s="16"/>
      <c r="B315" s="16"/>
      <c r="C315" s="16"/>
      <c r="D315" s="16"/>
      <c r="E315" s="16"/>
      <c r="F315" s="16"/>
      <c r="G315" s="16"/>
      <c r="H315" s="16"/>
    </row>
    <row r="316" ht="15.75" customHeight="1">
      <c r="A316" s="16"/>
      <c r="B316" s="16"/>
      <c r="C316" s="16"/>
      <c r="D316" s="16"/>
      <c r="E316" s="16"/>
      <c r="F316" s="16"/>
      <c r="G316" s="16"/>
      <c r="H316" s="16"/>
    </row>
    <row r="317" ht="15.75" customHeight="1">
      <c r="A317" s="16"/>
      <c r="B317" s="16"/>
      <c r="C317" s="16"/>
      <c r="D317" s="16"/>
      <c r="E317" s="16"/>
      <c r="F317" s="16"/>
      <c r="G317" s="16"/>
      <c r="H317" s="16"/>
    </row>
    <row r="318" ht="15.75" customHeight="1">
      <c r="A318" s="16"/>
      <c r="B318" s="16"/>
      <c r="C318" s="16"/>
      <c r="D318" s="16"/>
      <c r="E318" s="16"/>
      <c r="F318" s="16"/>
      <c r="G318" s="16"/>
      <c r="H318" s="16"/>
    </row>
    <row r="319" ht="15.75" customHeight="1">
      <c r="A319" s="16"/>
      <c r="B319" s="16"/>
      <c r="C319" s="16"/>
      <c r="D319" s="16"/>
      <c r="E319" s="16"/>
      <c r="F319" s="16"/>
      <c r="G319" s="16"/>
      <c r="H319" s="16"/>
    </row>
    <row r="320" ht="15.75" customHeight="1">
      <c r="A320" s="16"/>
      <c r="B320" s="16"/>
      <c r="C320" s="16"/>
      <c r="D320" s="16"/>
      <c r="E320" s="16"/>
      <c r="F320" s="16"/>
      <c r="G320" s="16"/>
      <c r="H320" s="16"/>
    </row>
    <row r="321" ht="15.75" customHeight="1">
      <c r="A321" s="16"/>
      <c r="B321" s="16"/>
      <c r="C321" s="16"/>
      <c r="D321" s="16"/>
      <c r="E321" s="16"/>
      <c r="F321" s="16"/>
      <c r="G321" s="16"/>
      <c r="H321" s="16"/>
    </row>
    <row r="322" ht="15.75" customHeight="1">
      <c r="A322" s="16"/>
      <c r="B322" s="16"/>
      <c r="C322" s="16"/>
      <c r="D322" s="16"/>
      <c r="E322" s="16"/>
      <c r="F322" s="16"/>
      <c r="G322" s="16"/>
      <c r="H322" s="16"/>
    </row>
    <row r="323" ht="15.75" customHeight="1">
      <c r="A323" s="16"/>
      <c r="B323" s="16"/>
      <c r="C323" s="16"/>
      <c r="D323" s="16"/>
      <c r="E323" s="16"/>
      <c r="F323" s="16"/>
      <c r="G323" s="16"/>
      <c r="H323" s="16"/>
    </row>
    <row r="324" ht="15.75" customHeight="1">
      <c r="A324" s="16"/>
      <c r="B324" s="16"/>
      <c r="C324" s="16"/>
      <c r="D324" s="16"/>
      <c r="E324" s="16"/>
      <c r="F324" s="16"/>
      <c r="G324" s="16"/>
      <c r="H324" s="16"/>
    </row>
    <row r="325" ht="15.75" customHeight="1">
      <c r="A325" s="16"/>
      <c r="B325" s="16"/>
      <c r="C325" s="16"/>
      <c r="D325" s="16"/>
      <c r="E325" s="16"/>
      <c r="F325" s="16"/>
      <c r="G325" s="16"/>
      <c r="H325" s="16"/>
    </row>
    <row r="326" ht="15.75" customHeight="1">
      <c r="A326" s="16"/>
      <c r="B326" s="16"/>
      <c r="C326" s="16"/>
      <c r="D326" s="16"/>
      <c r="E326" s="16"/>
      <c r="F326" s="16"/>
      <c r="G326" s="16"/>
      <c r="H326" s="16"/>
    </row>
    <row r="327" ht="15.75" customHeight="1">
      <c r="A327" s="16"/>
      <c r="B327" s="16"/>
      <c r="C327" s="16"/>
      <c r="D327" s="16"/>
      <c r="E327" s="16"/>
      <c r="F327" s="16"/>
      <c r="G327" s="16"/>
      <c r="H327" s="16"/>
    </row>
    <row r="328" ht="15.75" customHeight="1">
      <c r="A328" s="16"/>
      <c r="B328" s="16"/>
      <c r="C328" s="16"/>
      <c r="D328" s="16"/>
      <c r="E328" s="16"/>
      <c r="F328" s="16"/>
      <c r="G328" s="16"/>
      <c r="H328" s="16"/>
    </row>
    <row r="329" ht="15.75" customHeight="1">
      <c r="A329" s="16"/>
      <c r="B329" s="16"/>
      <c r="C329" s="16"/>
      <c r="D329" s="16"/>
      <c r="E329" s="16"/>
      <c r="F329" s="16"/>
      <c r="G329" s="16"/>
      <c r="H329" s="16"/>
    </row>
    <row r="330" ht="15.75" customHeight="1">
      <c r="A330" s="16"/>
      <c r="B330" s="16"/>
      <c r="C330" s="16"/>
      <c r="D330" s="16"/>
      <c r="E330" s="16"/>
      <c r="F330" s="16"/>
      <c r="G330" s="16"/>
      <c r="H330" s="16"/>
    </row>
    <row r="331" ht="15.75" customHeight="1">
      <c r="A331" s="16"/>
      <c r="B331" s="16"/>
      <c r="C331" s="16"/>
      <c r="D331" s="16"/>
      <c r="E331" s="16"/>
      <c r="F331" s="16"/>
      <c r="G331" s="16"/>
      <c r="H331" s="16"/>
    </row>
    <row r="332" ht="15.75" customHeight="1">
      <c r="A332" s="16"/>
      <c r="B332" s="16"/>
      <c r="C332" s="16"/>
      <c r="D332" s="16"/>
      <c r="E332" s="16"/>
      <c r="F332" s="16"/>
      <c r="G332" s="16"/>
      <c r="H332" s="16"/>
    </row>
    <row r="333" ht="15.75" customHeight="1">
      <c r="A333" s="16"/>
      <c r="B333" s="16"/>
      <c r="C333" s="16"/>
      <c r="D333" s="16"/>
      <c r="E333" s="16"/>
      <c r="F333" s="16"/>
      <c r="G333" s="16"/>
      <c r="H333" s="16"/>
    </row>
    <row r="334" ht="15.75" customHeight="1">
      <c r="A334" s="16"/>
      <c r="B334" s="16"/>
      <c r="C334" s="16"/>
      <c r="D334" s="16"/>
      <c r="E334" s="16"/>
      <c r="F334" s="16"/>
      <c r="G334" s="16"/>
      <c r="H334" s="16"/>
    </row>
    <row r="335" ht="15.75" customHeight="1">
      <c r="A335" s="16"/>
      <c r="B335" s="16"/>
      <c r="C335" s="16"/>
      <c r="D335" s="16"/>
      <c r="E335" s="16"/>
      <c r="F335" s="16"/>
      <c r="G335" s="16"/>
      <c r="H335" s="16"/>
    </row>
    <row r="336" ht="15.75" customHeight="1">
      <c r="A336" s="16"/>
      <c r="B336" s="16"/>
      <c r="C336" s="16"/>
      <c r="D336" s="16"/>
      <c r="E336" s="16"/>
      <c r="F336" s="16"/>
      <c r="G336" s="16"/>
      <c r="H336" s="16"/>
    </row>
    <row r="337" ht="15.75" customHeight="1">
      <c r="A337" s="16"/>
      <c r="B337" s="16"/>
      <c r="C337" s="16"/>
      <c r="D337" s="16"/>
      <c r="E337" s="16"/>
      <c r="F337" s="16"/>
      <c r="G337" s="16"/>
      <c r="H337" s="16"/>
    </row>
    <row r="338" ht="15.75" customHeight="1">
      <c r="A338" s="16"/>
      <c r="B338" s="16"/>
      <c r="C338" s="16"/>
      <c r="D338" s="16"/>
      <c r="E338" s="16"/>
      <c r="F338" s="16"/>
      <c r="G338" s="16"/>
      <c r="H338" s="16"/>
    </row>
    <row r="339" ht="15.75" customHeight="1">
      <c r="A339" s="16"/>
      <c r="B339" s="16"/>
      <c r="C339" s="16"/>
      <c r="D339" s="16"/>
      <c r="E339" s="16"/>
      <c r="F339" s="16"/>
      <c r="G339" s="16"/>
      <c r="H339" s="16"/>
    </row>
    <row r="340" ht="15.75" customHeight="1">
      <c r="A340" s="16"/>
      <c r="B340" s="16"/>
      <c r="C340" s="16"/>
      <c r="D340" s="16"/>
      <c r="E340" s="16"/>
      <c r="F340" s="16"/>
      <c r="G340" s="16"/>
      <c r="H340" s="16"/>
    </row>
    <row r="341" ht="15.75" customHeight="1">
      <c r="A341" s="16"/>
      <c r="B341" s="16"/>
      <c r="C341" s="16"/>
      <c r="D341" s="16"/>
      <c r="E341" s="16"/>
      <c r="F341" s="16"/>
      <c r="G341" s="16"/>
      <c r="H341" s="16"/>
    </row>
    <row r="342" ht="15.75" customHeight="1">
      <c r="A342" s="16"/>
      <c r="B342" s="16"/>
      <c r="C342" s="16"/>
      <c r="D342" s="16"/>
      <c r="E342" s="16"/>
      <c r="F342" s="16"/>
      <c r="G342" s="16"/>
      <c r="H342" s="16"/>
    </row>
    <row r="343" ht="15.75" customHeight="1">
      <c r="A343" s="16"/>
      <c r="B343" s="16"/>
      <c r="C343" s="16"/>
      <c r="D343" s="16"/>
      <c r="E343" s="16"/>
      <c r="F343" s="16"/>
      <c r="G343" s="16"/>
      <c r="H343" s="16"/>
    </row>
    <row r="344" ht="15.75" customHeight="1">
      <c r="A344" s="16"/>
      <c r="B344" s="16"/>
      <c r="C344" s="16"/>
      <c r="D344" s="16"/>
      <c r="E344" s="16"/>
      <c r="F344" s="16"/>
      <c r="G344" s="16"/>
      <c r="H344" s="16"/>
    </row>
    <row r="345" ht="15.75" customHeight="1">
      <c r="A345" s="16"/>
      <c r="B345" s="16"/>
      <c r="C345" s="16"/>
      <c r="D345" s="16"/>
      <c r="E345" s="16"/>
      <c r="F345" s="16"/>
      <c r="G345" s="16"/>
      <c r="H345" s="16"/>
    </row>
    <row r="346" ht="15.75" customHeight="1">
      <c r="A346" s="16"/>
      <c r="B346" s="16"/>
      <c r="C346" s="16"/>
      <c r="D346" s="16"/>
      <c r="E346" s="16"/>
      <c r="F346" s="16"/>
      <c r="G346" s="16"/>
      <c r="H346" s="16"/>
    </row>
    <row r="347" ht="15.75" customHeight="1">
      <c r="A347" s="16"/>
      <c r="B347" s="16"/>
      <c r="C347" s="16"/>
      <c r="D347" s="16"/>
      <c r="E347" s="16"/>
      <c r="F347" s="16"/>
      <c r="G347" s="16"/>
      <c r="H347" s="16"/>
    </row>
    <row r="348" ht="15.75" customHeight="1">
      <c r="A348" s="16"/>
      <c r="B348" s="16"/>
      <c r="C348" s="16"/>
      <c r="D348" s="16"/>
      <c r="E348" s="16"/>
      <c r="F348" s="16"/>
      <c r="G348" s="16"/>
      <c r="H348" s="16"/>
    </row>
    <row r="349" ht="15.75" customHeight="1">
      <c r="A349" s="16"/>
      <c r="B349" s="16"/>
      <c r="C349" s="16"/>
      <c r="D349" s="16"/>
      <c r="E349" s="16"/>
      <c r="F349" s="16"/>
      <c r="G349" s="16"/>
      <c r="H349" s="16"/>
    </row>
    <row r="350" ht="15.75" customHeight="1">
      <c r="A350" s="16"/>
      <c r="B350" s="16"/>
      <c r="C350" s="16"/>
      <c r="D350" s="16"/>
      <c r="E350" s="16"/>
      <c r="F350" s="16"/>
      <c r="G350" s="16"/>
      <c r="H350" s="16"/>
    </row>
    <row r="351" ht="15.75" customHeight="1">
      <c r="A351" s="16"/>
      <c r="B351" s="16"/>
      <c r="C351" s="16"/>
      <c r="D351" s="16"/>
      <c r="E351" s="16"/>
      <c r="F351" s="16"/>
      <c r="G351" s="16"/>
      <c r="H351" s="16"/>
    </row>
    <row r="352" ht="15.75" customHeight="1">
      <c r="A352" s="16"/>
      <c r="B352" s="16"/>
      <c r="C352" s="16"/>
      <c r="D352" s="16"/>
      <c r="E352" s="16"/>
      <c r="F352" s="16"/>
      <c r="G352" s="16"/>
      <c r="H352" s="16"/>
    </row>
    <row r="353" ht="15.75" customHeight="1">
      <c r="A353" s="16"/>
      <c r="B353" s="16"/>
      <c r="C353" s="16"/>
      <c r="D353" s="16"/>
      <c r="E353" s="16"/>
      <c r="F353" s="16"/>
      <c r="G353" s="16"/>
      <c r="H353" s="16"/>
    </row>
    <row r="354" ht="15.75" customHeight="1">
      <c r="A354" s="16"/>
      <c r="B354" s="16"/>
      <c r="C354" s="16"/>
      <c r="D354" s="16"/>
      <c r="E354" s="16"/>
      <c r="F354" s="16"/>
      <c r="G354" s="16"/>
      <c r="H354" s="16"/>
    </row>
    <row r="355" ht="15.75" customHeight="1">
      <c r="A355" s="16"/>
      <c r="B355" s="16"/>
      <c r="C355" s="16"/>
      <c r="D355" s="16"/>
      <c r="E355" s="16"/>
      <c r="F355" s="16"/>
      <c r="G355" s="16"/>
      <c r="H355" s="16"/>
    </row>
    <row r="356" ht="15.75" customHeight="1">
      <c r="A356" s="16"/>
      <c r="B356" s="16"/>
      <c r="C356" s="16"/>
      <c r="D356" s="16"/>
      <c r="E356" s="16"/>
      <c r="F356" s="16"/>
      <c r="G356" s="16"/>
      <c r="H356" s="16"/>
    </row>
    <row r="357" ht="15.75" customHeight="1">
      <c r="A357" s="16"/>
      <c r="B357" s="16"/>
      <c r="C357" s="16"/>
      <c r="D357" s="16"/>
      <c r="E357" s="16"/>
      <c r="F357" s="16"/>
      <c r="G357" s="16"/>
      <c r="H357" s="16"/>
    </row>
    <row r="358" ht="15.75" customHeight="1">
      <c r="A358" s="16"/>
      <c r="B358" s="16"/>
      <c r="C358" s="16"/>
      <c r="D358" s="16"/>
      <c r="E358" s="16"/>
      <c r="F358" s="16"/>
      <c r="G358" s="16"/>
      <c r="H358" s="16"/>
    </row>
    <row r="359" ht="15.75" customHeight="1">
      <c r="A359" s="16"/>
      <c r="B359" s="16"/>
      <c r="C359" s="16"/>
      <c r="D359" s="16"/>
      <c r="E359" s="16"/>
      <c r="F359" s="16"/>
      <c r="G359" s="16"/>
      <c r="H359" s="16"/>
    </row>
    <row r="360" ht="15.75" customHeight="1">
      <c r="A360" s="16"/>
      <c r="B360" s="16"/>
      <c r="C360" s="16"/>
      <c r="D360" s="16"/>
      <c r="E360" s="16"/>
      <c r="F360" s="16"/>
      <c r="G360" s="16"/>
      <c r="H360" s="16"/>
    </row>
    <row r="361" ht="15.75" customHeight="1">
      <c r="A361" s="16"/>
      <c r="B361" s="16"/>
      <c r="C361" s="16"/>
      <c r="D361" s="16"/>
      <c r="E361" s="16"/>
      <c r="F361" s="16"/>
      <c r="G361" s="16"/>
      <c r="H361" s="16"/>
    </row>
    <row r="362" ht="15.75" customHeight="1">
      <c r="A362" s="16"/>
      <c r="B362" s="16"/>
      <c r="C362" s="16"/>
      <c r="D362" s="16"/>
      <c r="E362" s="16"/>
      <c r="F362" s="16"/>
      <c r="G362" s="16"/>
      <c r="H362" s="16"/>
    </row>
    <row r="363" ht="15.75" customHeight="1">
      <c r="A363" s="16"/>
      <c r="B363" s="16"/>
      <c r="C363" s="16"/>
      <c r="D363" s="16"/>
      <c r="E363" s="16"/>
      <c r="F363" s="16"/>
      <c r="G363" s="16"/>
      <c r="H363" s="16"/>
    </row>
    <row r="364" ht="15.75" customHeight="1">
      <c r="A364" s="16"/>
      <c r="B364" s="16"/>
      <c r="C364" s="16"/>
      <c r="D364" s="16"/>
      <c r="E364" s="16"/>
      <c r="F364" s="16"/>
      <c r="G364" s="16"/>
      <c r="H364" s="16"/>
    </row>
    <row r="365" ht="15.75" customHeight="1">
      <c r="A365" s="16"/>
      <c r="B365" s="16"/>
      <c r="C365" s="16"/>
      <c r="D365" s="16"/>
      <c r="E365" s="16"/>
      <c r="F365" s="16"/>
      <c r="G365" s="16"/>
      <c r="H365" s="16"/>
    </row>
    <row r="366" ht="15.75" customHeight="1">
      <c r="A366" s="16"/>
      <c r="B366" s="16"/>
      <c r="C366" s="16"/>
      <c r="D366" s="16"/>
      <c r="E366" s="16"/>
      <c r="F366" s="16"/>
      <c r="G366" s="16"/>
      <c r="H366" s="16"/>
    </row>
    <row r="367" ht="15.75" customHeight="1">
      <c r="A367" s="16"/>
      <c r="B367" s="16"/>
      <c r="C367" s="16"/>
      <c r="D367" s="16"/>
      <c r="E367" s="16"/>
      <c r="F367" s="16"/>
      <c r="G367" s="16"/>
      <c r="H367" s="16"/>
    </row>
    <row r="368" ht="15.75" customHeight="1">
      <c r="A368" s="16"/>
      <c r="B368" s="16"/>
      <c r="C368" s="16"/>
      <c r="D368" s="16"/>
      <c r="E368" s="16"/>
      <c r="F368" s="16"/>
      <c r="G368" s="16"/>
      <c r="H368" s="16"/>
    </row>
    <row r="369" ht="15.75" customHeight="1">
      <c r="A369" s="16"/>
      <c r="B369" s="16"/>
      <c r="C369" s="16"/>
      <c r="D369" s="16"/>
      <c r="E369" s="16"/>
      <c r="F369" s="16"/>
      <c r="G369" s="16"/>
      <c r="H369" s="16"/>
    </row>
    <row r="370" ht="15.75" customHeight="1">
      <c r="A370" s="16"/>
      <c r="B370" s="16"/>
      <c r="C370" s="16"/>
      <c r="D370" s="16"/>
      <c r="E370" s="16"/>
      <c r="F370" s="16"/>
      <c r="G370" s="16"/>
      <c r="H370" s="16"/>
    </row>
    <row r="371" ht="15.75" customHeight="1">
      <c r="A371" s="16"/>
      <c r="B371" s="16"/>
      <c r="C371" s="16"/>
      <c r="D371" s="16"/>
      <c r="E371" s="16"/>
      <c r="F371" s="16"/>
      <c r="G371" s="16"/>
      <c r="H371" s="16"/>
    </row>
    <row r="372" ht="15.75" customHeight="1">
      <c r="A372" s="16"/>
      <c r="B372" s="16"/>
      <c r="C372" s="16"/>
      <c r="D372" s="16"/>
      <c r="E372" s="16"/>
      <c r="F372" s="16"/>
      <c r="G372" s="16"/>
      <c r="H372" s="16"/>
    </row>
    <row r="373" ht="15.75" customHeight="1">
      <c r="A373" s="16"/>
      <c r="B373" s="16"/>
      <c r="C373" s="16"/>
      <c r="D373" s="16"/>
      <c r="E373" s="16"/>
      <c r="F373" s="16"/>
      <c r="G373" s="16"/>
      <c r="H373" s="16"/>
    </row>
    <row r="374" ht="15.75" customHeight="1">
      <c r="A374" s="16"/>
      <c r="B374" s="16"/>
      <c r="C374" s="16"/>
      <c r="D374" s="16"/>
      <c r="E374" s="16"/>
      <c r="F374" s="16"/>
      <c r="G374" s="16"/>
      <c r="H374" s="16"/>
    </row>
    <row r="375" ht="15.75" customHeight="1">
      <c r="A375" s="16"/>
      <c r="B375" s="16"/>
      <c r="C375" s="16"/>
      <c r="D375" s="16"/>
      <c r="E375" s="16"/>
      <c r="F375" s="16"/>
      <c r="G375" s="16"/>
      <c r="H375" s="16"/>
    </row>
    <row r="376" ht="15.75" customHeight="1">
      <c r="A376" s="16"/>
      <c r="B376" s="16"/>
      <c r="C376" s="16"/>
      <c r="D376" s="16"/>
      <c r="E376" s="16"/>
      <c r="F376" s="16"/>
      <c r="G376" s="16"/>
      <c r="H376" s="16"/>
    </row>
    <row r="377" ht="15.75" customHeight="1">
      <c r="A377" s="16"/>
      <c r="B377" s="16"/>
      <c r="C377" s="16"/>
      <c r="D377" s="16"/>
      <c r="E377" s="16"/>
      <c r="F377" s="16"/>
      <c r="G377" s="16"/>
      <c r="H377" s="16"/>
    </row>
    <row r="378" ht="15.75" customHeight="1">
      <c r="A378" s="16"/>
      <c r="B378" s="16"/>
      <c r="C378" s="16"/>
      <c r="D378" s="16"/>
      <c r="E378" s="16"/>
      <c r="F378" s="16"/>
      <c r="G378" s="16"/>
      <c r="H378" s="16"/>
    </row>
    <row r="379" ht="15.75" customHeight="1">
      <c r="A379" s="16"/>
      <c r="B379" s="16"/>
      <c r="C379" s="16"/>
      <c r="D379" s="16"/>
      <c r="E379" s="16"/>
      <c r="F379" s="16"/>
      <c r="G379" s="16"/>
      <c r="H379" s="16"/>
    </row>
    <row r="380" ht="15.75" customHeight="1">
      <c r="A380" s="16"/>
      <c r="B380" s="16"/>
      <c r="C380" s="16"/>
      <c r="D380" s="16"/>
      <c r="E380" s="16"/>
      <c r="F380" s="16"/>
      <c r="G380" s="16"/>
      <c r="H380" s="16"/>
    </row>
    <row r="381" ht="15.75" customHeight="1">
      <c r="A381" s="16"/>
      <c r="B381" s="16"/>
      <c r="C381" s="16"/>
      <c r="D381" s="16"/>
      <c r="E381" s="16"/>
      <c r="F381" s="16"/>
      <c r="G381" s="16"/>
      <c r="H381" s="16"/>
    </row>
    <row r="382" ht="15.75" customHeight="1">
      <c r="A382" s="16"/>
      <c r="B382" s="16"/>
      <c r="C382" s="16"/>
      <c r="D382" s="16"/>
      <c r="E382" s="16"/>
      <c r="F382" s="16"/>
      <c r="G382" s="16"/>
      <c r="H382" s="16"/>
    </row>
    <row r="383" ht="15.75" customHeight="1">
      <c r="A383" s="16"/>
      <c r="B383" s="16"/>
      <c r="C383" s="16"/>
      <c r="D383" s="16"/>
      <c r="E383" s="16"/>
      <c r="F383" s="16"/>
      <c r="G383" s="16"/>
      <c r="H383" s="16"/>
    </row>
    <row r="384" ht="15.75" customHeight="1">
      <c r="A384" s="16"/>
      <c r="B384" s="16"/>
      <c r="C384" s="16"/>
      <c r="D384" s="16"/>
      <c r="E384" s="16"/>
      <c r="F384" s="16"/>
      <c r="G384" s="16"/>
      <c r="H384" s="16"/>
    </row>
    <row r="385" ht="15.75" customHeight="1">
      <c r="A385" s="16"/>
      <c r="B385" s="16"/>
      <c r="C385" s="16"/>
      <c r="D385" s="16"/>
      <c r="E385" s="16"/>
      <c r="F385" s="16"/>
      <c r="G385" s="16"/>
      <c r="H385" s="16"/>
    </row>
    <row r="386" ht="15.75" customHeight="1">
      <c r="A386" s="16"/>
      <c r="B386" s="16"/>
      <c r="C386" s="16"/>
      <c r="D386" s="16"/>
      <c r="E386" s="16"/>
      <c r="F386" s="16"/>
      <c r="G386" s="16"/>
      <c r="H386" s="16"/>
    </row>
    <row r="387" ht="15.75" customHeight="1">
      <c r="A387" s="16"/>
      <c r="B387" s="16"/>
      <c r="C387" s="16"/>
      <c r="D387" s="16"/>
      <c r="E387" s="16"/>
      <c r="F387" s="16"/>
      <c r="G387" s="16"/>
      <c r="H387" s="16"/>
    </row>
    <row r="388" ht="15.75" customHeight="1">
      <c r="A388" s="16"/>
      <c r="B388" s="16"/>
      <c r="C388" s="16"/>
      <c r="D388" s="16"/>
      <c r="E388" s="16"/>
      <c r="F388" s="16"/>
      <c r="G388" s="16"/>
      <c r="H388" s="16"/>
    </row>
    <row r="389" ht="15.75" customHeight="1">
      <c r="A389" s="16"/>
      <c r="B389" s="16"/>
      <c r="C389" s="16"/>
      <c r="D389" s="16"/>
      <c r="E389" s="16"/>
      <c r="F389" s="16"/>
      <c r="G389" s="16"/>
      <c r="H389" s="16"/>
    </row>
    <row r="390" ht="15.75" customHeight="1">
      <c r="A390" s="16"/>
      <c r="B390" s="16"/>
      <c r="C390" s="16"/>
      <c r="D390" s="16"/>
      <c r="E390" s="16"/>
      <c r="F390" s="16"/>
      <c r="G390" s="16"/>
      <c r="H390" s="16"/>
    </row>
    <row r="391" ht="15.75" customHeight="1">
      <c r="A391" s="16"/>
      <c r="B391" s="16"/>
      <c r="C391" s="16"/>
      <c r="D391" s="16"/>
      <c r="E391" s="16"/>
      <c r="F391" s="16"/>
      <c r="G391" s="16"/>
      <c r="H391" s="16"/>
    </row>
    <row r="392" ht="15.75" customHeight="1">
      <c r="A392" s="16"/>
      <c r="B392" s="16"/>
      <c r="C392" s="16"/>
      <c r="D392" s="16"/>
      <c r="E392" s="16"/>
      <c r="F392" s="16"/>
      <c r="G392" s="16"/>
      <c r="H392" s="16"/>
    </row>
    <row r="393" ht="15.75" customHeight="1">
      <c r="A393" s="16"/>
      <c r="B393" s="16"/>
      <c r="C393" s="16"/>
      <c r="D393" s="16"/>
      <c r="E393" s="16"/>
      <c r="F393" s="16"/>
      <c r="G393" s="16"/>
      <c r="H393" s="16"/>
    </row>
    <row r="394" ht="15.75" customHeight="1">
      <c r="A394" s="16"/>
      <c r="B394" s="16"/>
      <c r="C394" s="16"/>
      <c r="D394" s="16"/>
      <c r="E394" s="16"/>
      <c r="F394" s="16"/>
      <c r="G394" s="16"/>
      <c r="H394" s="16"/>
    </row>
    <row r="395" ht="15.75" customHeight="1">
      <c r="A395" s="16"/>
      <c r="B395" s="16"/>
      <c r="C395" s="16"/>
      <c r="D395" s="16"/>
      <c r="E395" s="16"/>
      <c r="F395" s="16"/>
      <c r="G395" s="16"/>
      <c r="H395" s="16"/>
    </row>
    <row r="396" ht="15.75" customHeight="1">
      <c r="A396" s="16"/>
      <c r="B396" s="16"/>
      <c r="C396" s="16"/>
      <c r="D396" s="16"/>
      <c r="E396" s="16"/>
      <c r="F396" s="16"/>
      <c r="G396" s="16"/>
      <c r="H396" s="16"/>
    </row>
    <row r="397" ht="15.75" customHeight="1">
      <c r="A397" s="16"/>
      <c r="B397" s="16"/>
      <c r="C397" s="16"/>
      <c r="D397" s="16"/>
      <c r="E397" s="16"/>
      <c r="F397" s="16"/>
      <c r="G397" s="16"/>
      <c r="H397" s="16"/>
    </row>
    <row r="398" ht="15.75" customHeight="1">
      <c r="A398" s="16"/>
      <c r="B398" s="16"/>
      <c r="C398" s="16"/>
      <c r="D398" s="16"/>
      <c r="E398" s="16"/>
      <c r="F398" s="16"/>
      <c r="G398" s="16"/>
      <c r="H398" s="16"/>
    </row>
    <row r="399" ht="15.75" customHeight="1">
      <c r="A399" s="16"/>
      <c r="B399" s="16"/>
      <c r="C399" s="16"/>
      <c r="D399" s="16"/>
      <c r="E399" s="16"/>
      <c r="F399" s="16"/>
      <c r="G399" s="16"/>
      <c r="H399" s="16"/>
    </row>
    <row r="400" ht="15.75" customHeight="1">
      <c r="A400" s="16"/>
      <c r="B400" s="16"/>
      <c r="C400" s="16"/>
      <c r="D400" s="16"/>
      <c r="E400" s="16"/>
      <c r="F400" s="16"/>
      <c r="G400" s="16"/>
      <c r="H400" s="16"/>
    </row>
    <row r="401" ht="15.75" customHeight="1">
      <c r="A401" s="16"/>
      <c r="B401" s="16"/>
      <c r="C401" s="16"/>
      <c r="D401" s="16"/>
      <c r="E401" s="16"/>
      <c r="F401" s="16"/>
      <c r="G401" s="16"/>
      <c r="H401" s="16"/>
    </row>
    <row r="402" ht="15.75" customHeight="1">
      <c r="A402" s="16"/>
      <c r="B402" s="16"/>
      <c r="C402" s="16"/>
      <c r="D402" s="16"/>
      <c r="E402" s="16"/>
      <c r="F402" s="16"/>
      <c r="G402" s="16"/>
      <c r="H402" s="16"/>
    </row>
    <row r="403" ht="15.75" customHeight="1">
      <c r="A403" s="16"/>
      <c r="B403" s="16"/>
      <c r="C403" s="16"/>
      <c r="D403" s="16"/>
      <c r="E403" s="16"/>
      <c r="F403" s="16"/>
      <c r="G403" s="16"/>
      <c r="H403" s="16"/>
    </row>
    <row r="404" ht="15.75" customHeight="1">
      <c r="A404" s="16"/>
      <c r="B404" s="16"/>
      <c r="C404" s="16"/>
      <c r="D404" s="16"/>
      <c r="E404" s="16"/>
      <c r="F404" s="16"/>
      <c r="G404" s="16"/>
      <c r="H404" s="16"/>
    </row>
    <row r="405" ht="15.75" customHeight="1">
      <c r="A405" s="16"/>
      <c r="B405" s="16"/>
      <c r="C405" s="16"/>
      <c r="D405" s="16"/>
      <c r="E405" s="16"/>
      <c r="F405" s="16"/>
      <c r="G405" s="16"/>
      <c r="H405" s="16"/>
    </row>
    <row r="406" ht="15.75" customHeight="1">
      <c r="A406" s="16"/>
      <c r="B406" s="16"/>
      <c r="C406" s="16"/>
      <c r="D406" s="16"/>
      <c r="E406" s="16"/>
      <c r="F406" s="16"/>
      <c r="G406" s="16"/>
      <c r="H406" s="16"/>
    </row>
    <row r="407" ht="15.75" customHeight="1">
      <c r="A407" s="16"/>
      <c r="B407" s="16"/>
      <c r="C407" s="16"/>
      <c r="D407" s="16"/>
      <c r="E407" s="16"/>
      <c r="F407" s="16"/>
      <c r="G407" s="16"/>
      <c r="H407" s="16"/>
    </row>
    <row r="408" ht="15.75" customHeight="1">
      <c r="A408" s="16"/>
      <c r="B408" s="16"/>
      <c r="C408" s="16"/>
      <c r="D408" s="16"/>
      <c r="E408" s="16"/>
      <c r="F408" s="16"/>
      <c r="G408" s="16"/>
      <c r="H408" s="16"/>
    </row>
    <row r="409" ht="15.75" customHeight="1">
      <c r="A409" s="16"/>
      <c r="B409" s="16"/>
      <c r="C409" s="16"/>
      <c r="D409" s="16"/>
      <c r="E409" s="16"/>
      <c r="F409" s="16"/>
      <c r="G409" s="16"/>
      <c r="H409" s="16"/>
    </row>
    <row r="410" ht="15.75" customHeight="1">
      <c r="A410" s="16"/>
      <c r="B410" s="16"/>
      <c r="C410" s="16"/>
      <c r="D410" s="16"/>
      <c r="E410" s="16"/>
      <c r="F410" s="16"/>
      <c r="G410" s="16"/>
      <c r="H410" s="16"/>
    </row>
    <row r="411" ht="15.75" customHeight="1">
      <c r="A411" s="16"/>
      <c r="B411" s="16"/>
      <c r="C411" s="16"/>
      <c r="D411" s="16"/>
      <c r="E411" s="16"/>
      <c r="F411" s="16"/>
      <c r="G411" s="16"/>
      <c r="H411" s="16"/>
    </row>
    <row r="412" ht="15.75" customHeight="1">
      <c r="A412" s="16"/>
      <c r="B412" s="16"/>
      <c r="C412" s="16"/>
      <c r="D412" s="16"/>
      <c r="E412" s="16"/>
      <c r="F412" s="16"/>
      <c r="G412" s="16"/>
      <c r="H412" s="16"/>
    </row>
    <row r="413" ht="15.75" customHeight="1">
      <c r="A413" s="16"/>
      <c r="B413" s="16"/>
      <c r="C413" s="16"/>
      <c r="D413" s="16"/>
      <c r="E413" s="16"/>
      <c r="F413" s="16"/>
      <c r="G413" s="16"/>
      <c r="H413" s="16"/>
    </row>
    <row r="414" ht="15.75" customHeight="1">
      <c r="A414" s="16"/>
      <c r="B414" s="16"/>
      <c r="C414" s="16"/>
      <c r="D414" s="16"/>
      <c r="E414" s="16"/>
      <c r="F414" s="16"/>
      <c r="G414" s="16"/>
      <c r="H414" s="16"/>
    </row>
    <row r="415" ht="15.75" customHeight="1">
      <c r="A415" s="16"/>
      <c r="B415" s="16"/>
      <c r="C415" s="16"/>
      <c r="D415" s="16"/>
      <c r="E415" s="16"/>
      <c r="F415" s="16"/>
      <c r="G415" s="16"/>
      <c r="H415" s="16"/>
    </row>
    <row r="416" ht="15.75" customHeight="1">
      <c r="A416" s="16"/>
      <c r="B416" s="16"/>
      <c r="C416" s="16"/>
      <c r="D416" s="16"/>
      <c r="E416" s="16"/>
      <c r="F416" s="16"/>
      <c r="G416" s="16"/>
      <c r="H416" s="16"/>
    </row>
    <row r="417" ht="15.75" customHeight="1">
      <c r="A417" s="16"/>
      <c r="B417" s="16"/>
      <c r="C417" s="16"/>
      <c r="D417" s="16"/>
      <c r="E417" s="16"/>
      <c r="F417" s="16"/>
      <c r="G417" s="16"/>
      <c r="H417" s="16"/>
    </row>
    <row r="418" ht="15.75" customHeight="1">
      <c r="A418" s="16"/>
      <c r="B418" s="16"/>
      <c r="C418" s="16"/>
      <c r="D418" s="16"/>
      <c r="E418" s="16"/>
      <c r="F418" s="16"/>
      <c r="G418" s="16"/>
      <c r="H418" s="16"/>
    </row>
    <row r="419" ht="15.75" customHeight="1">
      <c r="A419" s="16"/>
      <c r="B419" s="16"/>
      <c r="C419" s="16"/>
      <c r="D419" s="16"/>
      <c r="E419" s="16"/>
      <c r="F419" s="16"/>
      <c r="G419" s="16"/>
      <c r="H419" s="16"/>
    </row>
    <row r="420" ht="15.75" customHeight="1">
      <c r="A420" s="16"/>
      <c r="B420" s="16"/>
      <c r="C420" s="16"/>
      <c r="D420" s="16"/>
      <c r="E420" s="16"/>
      <c r="F420" s="16"/>
      <c r="G420" s="16"/>
      <c r="H420" s="16"/>
    </row>
    <row r="421" ht="15.75" customHeight="1">
      <c r="A421" s="16"/>
      <c r="B421" s="16"/>
      <c r="C421" s="16"/>
      <c r="D421" s="16"/>
      <c r="E421" s="16"/>
      <c r="F421" s="16"/>
      <c r="G421" s="16"/>
      <c r="H421" s="16"/>
    </row>
    <row r="422" ht="15.75" customHeight="1">
      <c r="A422" s="16"/>
      <c r="B422" s="16"/>
      <c r="C422" s="16"/>
      <c r="D422" s="16"/>
      <c r="E422" s="16"/>
      <c r="F422" s="16"/>
      <c r="G422" s="16"/>
      <c r="H422" s="16"/>
    </row>
    <row r="423" ht="15.75" customHeight="1">
      <c r="A423" s="16"/>
      <c r="B423" s="16"/>
      <c r="C423" s="16"/>
      <c r="D423" s="16"/>
      <c r="E423" s="16"/>
      <c r="F423" s="16"/>
      <c r="G423" s="16"/>
      <c r="H423" s="16"/>
    </row>
    <row r="424" ht="15.75" customHeight="1">
      <c r="A424" s="16"/>
      <c r="B424" s="16"/>
      <c r="C424" s="16"/>
      <c r="D424" s="16"/>
      <c r="E424" s="16"/>
      <c r="F424" s="16"/>
      <c r="G424" s="16"/>
      <c r="H424" s="16"/>
    </row>
    <row r="425" ht="15.75" customHeight="1">
      <c r="A425" s="16"/>
      <c r="B425" s="16"/>
      <c r="C425" s="16"/>
      <c r="D425" s="16"/>
      <c r="E425" s="16"/>
      <c r="F425" s="16"/>
      <c r="G425" s="16"/>
      <c r="H425" s="16"/>
    </row>
    <row r="426" ht="15.75" customHeight="1">
      <c r="A426" s="16"/>
      <c r="B426" s="16"/>
      <c r="C426" s="16"/>
      <c r="D426" s="16"/>
      <c r="E426" s="16"/>
      <c r="F426" s="16"/>
      <c r="G426" s="16"/>
      <c r="H426" s="16"/>
    </row>
    <row r="427" ht="15.75" customHeight="1">
      <c r="A427" s="16"/>
      <c r="B427" s="16"/>
      <c r="C427" s="16"/>
      <c r="D427" s="16"/>
      <c r="E427" s="16"/>
      <c r="F427" s="16"/>
      <c r="G427" s="16"/>
      <c r="H427" s="16"/>
    </row>
    <row r="428" ht="15.75" customHeight="1">
      <c r="A428" s="16"/>
      <c r="B428" s="16"/>
      <c r="C428" s="16"/>
      <c r="D428" s="16"/>
      <c r="E428" s="16"/>
      <c r="F428" s="16"/>
      <c r="G428" s="16"/>
      <c r="H428" s="16"/>
    </row>
    <row r="429" ht="15.75" customHeight="1">
      <c r="A429" s="16"/>
      <c r="B429" s="16"/>
      <c r="C429" s="16"/>
      <c r="D429" s="16"/>
      <c r="E429" s="16"/>
      <c r="F429" s="16"/>
      <c r="G429" s="16"/>
      <c r="H429" s="16"/>
    </row>
    <row r="430" ht="15.75" customHeight="1">
      <c r="A430" s="16"/>
      <c r="B430" s="16"/>
      <c r="C430" s="16"/>
      <c r="D430" s="16"/>
      <c r="E430" s="16"/>
      <c r="F430" s="16"/>
      <c r="G430" s="16"/>
      <c r="H430" s="16"/>
    </row>
    <row r="431" ht="15.75" customHeight="1">
      <c r="A431" s="16"/>
      <c r="B431" s="16"/>
      <c r="C431" s="16"/>
      <c r="D431" s="16"/>
      <c r="E431" s="16"/>
      <c r="F431" s="16"/>
      <c r="G431" s="16"/>
      <c r="H431" s="16"/>
    </row>
    <row r="432" ht="15.75" customHeight="1">
      <c r="A432" s="16"/>
      <c r="B432" s="16"/>
      <c r="C432" s="16"/>
      <c r="D432" s="16"/>
      <c r="E432" s="16"/>
      <c r="F432" s="16"/>
      <c r="G432" s="16"/>
      <c r="H432" s="16"/>
    </row>
    <row r="433" ht="15.75" customHeight="1">
      <c r="A433" s="16"/>
      <c r="B433" s="16"/>
      <c r="C433" s="16"/>
      <c r="D433" s="16"/>
      <c r="E433" s="16"/>
      <c r="F433" s="16"/>
      <c r="G433" s="16"/>
      <c r="H433" s="16"/>
    </row>
    <row r="434" ht="15.75" customHeight="1">
      <c r="A434" s="16"/>
      <c r="B434" s="16"/>
      <c r="C434" s="16"/>
      <c r="D434" s="16"/>
      <c r="E434" s="16"/>
      <c r="F434" s="16"/>
      <c r="G434" s="16"/>
      <c r="H434" s="16"/>
    </row>
    <row r="435" ht="15.75" customHeight="1">
      <c r="A435" s="16"/>
      <c r="B435" s="16"/>
      <c r="C435" s="16"/>
      <c r="D435" s="16"/>
      <c r="E435" s="16"/>
      <c r="F435" s="16"/>
      <c r="G435" s="16"/>
      <c r="H435" s="16"/>
    </row>
    <row r="436" ht="15.75" customHeight="1">
      <c r="A436" s="16"/>
      <c r="B436" s="16"/>
      <c r="C436" s="16"/>
      <c r="D436" s="16"/>
      <c r="E436" s="16"/>
      <c r="F436" s="16"/>
      <c r="G436" s="16"/>
      <c r="H436" s="16"/>
    </row>
    <row r="437" ht="15.75" customHeight="1">
      <c r="A437" s="16"/>
      <c r="B437" s="16"/>
      <c r="C437" s="16"/>
      <c r="D437" s="16"/>
      <c r="E437" s="16"/>
      <c r="F437" s="16"/>
      <c r="G437" s="16"/>
      <c r="H437" s="16"/>
    </row>
    <row r="438" ht="15.75" customHeight="1">
      <c r="A438" s="16"/>
      <c r="B438" s="16"/>
      <c r="C438" s="16"/>
      <c r="D438" s="16"/>
      <c r="E438" s="16"/>
      <c r="F438" s="16"/>
      <c r="G438" s="16"/>
      <c r="H438" s="16"/>
    </row>
    <row r="439" ht="15.75" customHeight="1">
      <c r="A439" s="16"/>
      <c r="B439" s="16"/>
      <c r="C439" s="16"/>
      <c r="D439" s="16"/>
      <c r="E439" s="16"/>
      <c r="F439" s="16"/>
      <c r="G439" s="16"/>
      <c r="H439" s="16"/>
    </row>
    <row r="440" ht="15.75" customHeight="1">
      <c r="A440" s="16"/>
      <c r="B440" s="16"/>
      <c r="C440" s="16"/>
      <c r="D440" s="16"/>
      <c r="E440" s="16"/>
      <c r="F440" s="16"/>
      <c r="G440" s="16"/>
      <c r="H440" s="16"/>
    </row>
    <row r="441" ht="15.75" customHeight="1">
      <c r="A441" s="16"/>
      <c r="B441" s="16"/>
      <c r="C441" s="16"/>
      <c r="D441" s="16"/>
      <c r="E441" s="16"/>
      <c r="F441" s="16"/>
      <c r="G441" s="16"/>
      <c r="H441" s="16"/>
    </row>
    <row r="442" ht="15.75" customHeight="1">
      <c r="A442" s="16"/>
      <c r="B442" s="16"/>
      <c r="C442" s="16"/>
      <c r="D442" s="16"/>
      <c r="E442" s="16"/>
      <c r="F442" s="16"/>
      <c r="G442" s="16"/>
      <c r="H442" s="16"/>
    </row>
    <row r="443" ht="15.75" customHeight="1">
      <c r="A443" s="16"/>
      <c r="B443" s="16"/>
      <c r="C443" s="16"/>
      <c r="D443" s="16"/>
      <c r="E443" s="16"/>
      <c r="F443" s="16"/>
      <c r="G443" s="16"/>
      <c r="H443" s="16"/>
    </row>
    <row r="444" ht="15.75" customHeight="1">
      <c r="A444" s="16"/>
      <c r="B444" s="16"/>
      <c r="C444" s="16"/>
      <c r="D444" s="16"/>
      <c r="E444" s="16"/>
      <c r="F444" s="16"/>
      <c r="G444" s="16"/>
      <c r="H444" s="16"/>
    </row>
    <row r="445" ht="15.75" customHeight="1">
      <c r="A445" s="16"/>
      <c r="B445" s="16"/>
      <c r="C445" s="16"/>
      <c r="D445" s="16"/>
      <c r="E445" s="16"/>
      <c r="F445" s="16"/>
      <c r="G445" s="16"/>
      <c r="H445" s="16"/>
    </row>
    <row r="446" ht="15.75" customHeight="1">
      <c r="A446" s="16"/>
      <c r="B446" s="16"/>
      <c r="C446" s="16"/>
      <c r="D446" s="16"/>
      <c r="E446" s="16"/>
      <c r="F446" s="16"/>
      <c r="G446" s="16"/>
      <c r="H446" s="16"/>
    </row>
    <row r="447" ht="15.75" customHeight="1">
      <c r="A447" s="16"/>
      <c r="B447" s="16"/>
      <c r="C447" s="16"/>
      <c r="D447" s="16"/>
      <c r="E447" s="16"/>
      <c r="F447" s="16"/>
      <c r="G447" s="16"/>
      <c r="H447" s="16"/>
    </row>
    <row r="448" ht="15.75" customHeight="1">
      <c r="A448" s="16"/>
      <c r="B448" s="16"/>
      <c r="C448" s="16"/>
      <c r="D448" s="16"/>
      <c r="E448" s="16"/>
      <c r="F448" s="16"/>
      <c r="G448" s="16"/>
      <c r="H448" s="16"/>
    </row>
    <row r="449" ht="15.75" customHeight="1">
      <c r="A449" s="16"/>
      <c r="B449" s="16"/>
      <c r="C449" s="16"/>
      <c r="D449" s="16"/>
      <c r="E449" s="16"/>
      <c r="F449" s="16"/>
      <c r="G449" s="16"/>
      <c r="H449" s="16"/>
    </row>
    <row r="450" ht="15.75" customHeight="1">
      <c r="A450" s="16"/>
      <c r="B450" s="16"/>
      <c r="C450" s="16"/>
      <c r="D450" s="16"/>
      <c r="E450" s="16"/>
      <c r="F450" s="16"/>
      <c r="G450" s="16"/>
      <c r="H450" s="16"/>
    </row>
    <row r="451" ht="15.75" customHeight="1">
      <c r="A451" s="16"/>
      <c r="B451" s="16"/>
      <c r="C451" s="16"/>
      <c r="D451" s="16"/>
      <c r="E451" s="16"/>
      <c r="F451" s="16"/>
      <c r="G451" s="16"/>
      <c r="H451" s="16"/>
    </row>
    <row r="452" ht="15.75" customHeight="1">
      <c r="A452" s="16"/>
      <c r="B452" s="16"/>
      <c r="C452" s="16"/>
      <c r="D452" s="16"/>
      <c r="E452" s="16"/>
      <c r="F452" s="16"/>
      <c r="G452" s="16"/>
      <c r="H452" s="16"/>
    </row>
    <row r="453" ht="15.75" customHeight="1">
      <c r="A453" s="16"/>
      <c r="B453" s="16"/>
      <c r="C453" s="16"/>
      <c r="D453" s="16"/>
      <c r="E453" s="16"/>
      <c r="F453" s="16"/>
      <c r="G453" s="16"/>
      <c r="H453" s="16"/>
    </row>
    <row r="454" ht="15.75" customHeight="1">
      <c r="A454" s="16"/>
      <c r="B454" s="16"/>
      <c r="C454" s="16"/>
      <c r="D454" s="16"/>
      <c r="E454" s="16"/>
      <c r="F454" s="16"/>
      <c r="G454" s="16"/>
      <c r="H454" s="16"/>
    </row>
    <row r="455" ht="15.75" customHeight="1">
      <c r="A455" s="16"/>
      <c r="B455" s="16"/>
      <c r="C455" s="16"/>
      <c r="D455" s="16"/>
      <c r="E455" s="16"/>
      <c r="F455" s="16"/>
      <c r="G455" s="16"/>
      <c r="H455" s="16"/>
    </row>
    <row r="456" ht="15.75" customHeight="1">
      <c r="A456" s="16"/>
      <c r="B456" s="16"/>
      <c r="C456" s="16"/>
      <c r="D456" s="16"/>
      <c r="E456" s="16"/>
      <c r="F456" s="16"/>
      <c r="G456" s="16"/>
      <c r="H456" s="16"/>
    </row>
    <row r="457" ht="15.75" customHeight="1">
      <c r="A457" s="16"/>
      <c r="B457" s="16"/>
      <c r="C457" s="16"/>
      <c r="D457" s="16"/>
      <c r="E457" s="16"/>
      <c r="F457" s="16"/>
      <c r="G457" s="16"/>
      <c r="H457" s="16"/>
    </row>
    <row r="458" ht="15.75" customHeight="1">
      <c r="A458" s="16"/>
      <c r="B458" s="16"/>
      <c r="C458" s="16"/>
      <c r="D458" s="16"/>
      <c r="E458" s="16"/>
      <c r="F458" s="16"/>
      <c r="G458" s="16"/>
      <c r="H458" s="16"/>
    </row>
    <row r="459" ht="15.75" customHeight="1">
      <c r="A459" s="16"/>
      <c r="B459" s="16"/>
      <c r="C459" s="16"/>
      <c r="D459" s="16"/>
      <c r="E459" s="16"/>
      <c r="F459" s="16"/>
      <c r="G459" s="16"/>
      <c r="H459" s="16"/>
    </row>
    <row r="460" ht="15.75" customHeight="1">
      <c r="A460" s="16"/>
      <c r="B460" s="16"/>
      <c r="C460" s="16"/>
      <c r="D460" s="16"/>
      <c r="E460" s="16"/>
      <c r="F460" s="16"/>
      <c r="G460" s="16"/>
      <c r="H460" s="16"/>
    </row>
    <row r="461" ht="15.75" customHeight="1">
      <c r="A461" s="16"/>
      <c r="B461" s="16"/>
      <c r="C461" s="16"/>
      <c r="D461" s="16"/>
      <c r="E461" s="16"/>
      <c r="F461" s="16"/>
      <c r="G461" s="16"/>
      <c r="H461" s="16"/>
    </row>
    <row r="462" ht="15.75" customHeight="1">
      <c r="A462" s="16"/>
      <c r="B462" s="16"/>
      <c r="C462" s="16"/>
      <c r="D462" s="16"/>
      <c r="E462" s="16"/>
      <c r="F462" s="16"/>
      <c r="G462" s="16"/>
      <c r="H462" s="16"/>
    </row>
    <row r="463" ht="15.75" customHeight="1">
      <c r="A463" s="16"/>
      <c r="B463" s="16"/>
      <c r="C463" s="16"/>
      <c r="D463" s="16"/>
      <c r="E463" s="16"/>
      <c r="F463" s="16"/>
      <c r="G463" s="16"/>
      <c r="H463" s="16"/>
    </row>
    <row r="464" ht="15.75" customHeight="1">
      <c r="A464" s="16"/>
      <c r="B464" s="16"/>
      <c r="C464" s="16"/>
      <c r="D464" s="16"/>
      <c r="E464" s="16"/>
      <c r="F464" s="16"/>
      <c r="G464" s="16"/>
      <c r="H464" s="16"/>
    </row>
    <row r="465" ht="15.75" customHeight="1">
      <c r="A465" s="16"/>
      <c r="B465" s="16"/>
      <c r="C465" s="16"/>
      <c r="D465" s="16"/>
      <c r="E465" s="16"/>
      <c r="F465" s="16"/>
      <c r="G465" s="16"/>
      <c r="H465" s="16"/>
    </row>
    <row r="466" ht="15.75" customHeight="1">
      <c r="A466" s="16"/>
      <c r="B466" s="16"/>
      <c r="C466" s="16"/>
      <c r="D466" s="16"/>
      <c r="E466" s="16"/>
      <c r="F466" s="16"/>
      <c r="G466" s="16"/>
      <c r="H466" s="16"/>
    </row>
    <row r="467" ht="15.75" customHeight="1">
      <c r="A467" s="16"/>
      <c r="B467" s="16"/>
      <c r="C467" s="16"/>
      <c r="D467" s="16"/>
      <c r="E467" s="16"/>
      <c r="F467" s="16"/>
      <c r="G467" s="16"/>
      <c r="H467" s="16"/>
    </row>
    <row r="468" ht="15.75" customHeight="1">
      <c r="A468" s="16"/>
      <c r="B468" s="16"/>
      <c r="C468" s="16"/>
      <c r="D468" s="16"/>
      <c r="E468" s="16"/>
      <c r="F468" s="16"/>
      <c r="G468" s="16"/>
      <c r="H468" s="16"/>
    </row>
    <row r="469" ht="15.75" customHeight="1">
      <c r="A469" s="16"/>
      <c r="B469" s="16"/>
      <c r="C469" s="16"/>
      <c r="D469" s="16"/>
      <c r="E469" s="16"/>
      <c r="F469" s="16"/>
      <c r="G469" s="16"/>
      <c r="H469" s="16"/>
    </row>
    <row r="470" ht="15.75" customHeight="1">
      <c r="A470" s="16"/>
      <c r="B470" s="16"/>
      <c r="C470" s="16"/>
      <c r="D470" s="16"/>
      <c r="E470" s="16"/>
      <c r="F470" s="16"/>
      <c r="G470" s="16"/>
      <c r="H470" s="16"/>
    </row>
    <row r="471" ht="15.75" customHeight="1">
      <c r="A471" s="16"/>
      <c r="B471" s="16"/>
      <c r="C471" s="16"/>
      <c r="D471" s="16"/>
      <c r="E471" s="16"/>
      <c r="F471" s="16"/>
      <c r="G471" s="16"/>
      <c r="H471" s="16"/>
    </row>
    <row r="472" ht="15.75" customHeight="1">
      <c r="A472" s="16"/>
      <c r="B472" s="16"/>
      <c r="C472" s="16"/>
      <c r="D472" s="16"/>
      <c r="E472" s="16"/>
      <c r="F472" s="16"/>
      <c r="G472" s="16"/>
      <c r="H472" s="16"/>
    </row>
    <row r="473" ht="15.75" customHeight="1">
      <c r="A473" s="16"/>
      <c r="B473" s="16"/>
      <c r="C473" s="16"/>
      <c r="D473" s="16"/>
      <c r="E473" s="16"/>
      <c r="F473" s="16"/>
      <c r="G473" s="16"/>
      <c r="H473" s="16"/>
    </row>
    <row r="474" ht="15.75" customHeight="1">
      <c r="A474" s="16"/>
      <c r="B474" s="16"/>
      <c r="C474" s="16"/>
      <c r="D474" s="16"/>
      <c r="E474" s="16"/>
      <c r="F474" s="16"/>
      <c r="G474" s="16"/>
      <c r="H474" s="16"/>
    </row>
    <row r="475" ht="15.75" customHeight="1">
      <c r="A475" s="16"/>
      <c r="B475" s="16"/>
      <c r="C475" s="16"/>
      <c r="D475" s="16"/>
      <c r="E475" s="16"/>
      <c r="F475" s="16"/>
      <c r="G475" s="16"/>
      <c r="H475" s="16"/>
    </row>
    <row r="476" ht="15.75" customHeight="1">
      <c r="A476" s="16"/>
      <c r="B476" s="16"/>
      <c r="C476" s="16"/>
      <c r="D476" s="16"/>
      <c r="E476" s="16"/>
      <c r="F476" s="16"/>
      <c r="G476" s="16"/>
      <c r="H476" s="16"/>
    </row>
    <row r="477" ht="15.75" customHeight="1">
      <c r="A477" s="16"/>
      <c r="B477" s="16"/>
      <c r="C477" s="16"/>
      <c r="D477" s="16"/>
      <c r="E477" s="16"/>
      <c r="F477" s="16"/>
      <c r="G477" s="16"/>
      <c r="H477" s="16"/>
    </row>
    <row r="478" ht="15.75" customHeight="1">
      <c r="A478" s="16"/>
      <c r="B478" s="16"/>
      <c r="C478" s="16"/>
      <c r="D478" s="16"/>
      <c r="E478" s="16"/>
      <c r="F478" s="16"/>
      <c r="G478" s="16"/>
      <c r="H478" s="16"/>
    </row>
    <row r="479" ht="15.75" customHeight="1">
      <c r="A479" s="16"/>
      <c r="B479" s="16"/>
      <c r="C479" s="16"/>
      <c r="D479" s="16"/>
      <c r="E479" s="16"/>
      <c r="F479" s="16"/>
      <c r="G479" s="16"/>
      <c r="H479" s="16"/>
    </row>
    <row r="480" ht="15.75" customHeight="1">
      <c r="A480" s="16"/>
      <c r="B480" s="16"/>
      <c r="C480" s="16"/>
      <c r="D480" s="16"/>
      <c r="E480" s="16"/>
      <c r="F480" s="16"/>
      <c r="G480" s="16"/>
      <c r="H480" s="16"/>
    </row>
    <row r="481" ht="15.75" customHeight="1">
      <c r="A481" s="16"/>
      <c r="B481" s="16"/>
      <c r="C481" s="16"/>
      <c r="D481" s="16"/>
      <c r="E481" s="16"/>
      <c r="F481" s="16"/>
      <c r="G481" s="16"/>
      <c r="H481" s="16"/>
    </row>
    <row r="482" ht="15.75" customHeight="1">
      <c r="A482" s="16"/>
      <c r="B482" s="16"/>
      <c r="C482" s="16"/>
      <c r="D482" s="16"/>
      <c r="E482" s="16"/>
      <c r="F482" s="16"/>
      <c r="G482" s="16"/>
      <c r="H482" s="16"/>
    </row>
    <row r="483" ht="15.75" customHeight="1">
      <c r="A483" s="16"/>
      <c r="B483" s="16"/>
      <c r="C483" s="16"/>
      <c r="D483" s="16"/>
      <c r="E483" s="16"/>
      <c r="F483" s="16"/>
      <c r="G483" s="16"/>
      <c r="H483" s="16"/>
    </row>
    <row r="484" ht="15.75" customHeight="1">
      <c r="A484" s="16"/>
      <c r="B484" s="16"/>
      <c r="C484" s="16"/>
      <c r="D484" s="16"/>
      <c r="E484" s="16"/>
      <c r="F484" s="16"/>
      <c r="G484" s="16"/>
      <c r="H484" s="16"/>
    </row>
    <row r="485" ht="15.75" customHeight="1">
      <c r="A485" s="16"/>
      <c r="B485" s="16"/>
      <c r="C485" s="16"/>
      <c r="D485" s="16"/>
      <c r="E485" s="16"/>
      <c r="F485" s="16"/>
      <c r="G485" s="16"/>
      <c r="H485" s="16"/>
    </row>
    <row r="486" ht="15.75" customHeight="1">
      <c r="A486" s="16"/>
      <c r="B486" s="16"/>
      <c r="C486" s="16"/>
      <c r="D486" s="16"/>
      <c r="E486" s="16"/>
      <c r="F486" s="16"/>
      <c r="G486" s="16"/>
      <c r="H486" s="16"/>
    </row>
    <row r="487" ht="15.75" customHeight="1">
      <c r="A487" s="16"/>
      <c r="B487" s="16"/>
      <c r="C487" s="16"/>
      <c r="D487" s="16"/>
      <c r="E487" s="16"/>
      <c r="F487" s="16"/>
      <c r="G487" s="16"/>
      <c r="H487" s="16"/>
    </row>
    <row r="488" ht="15.75" customHeight="1">
      <c r="A488" s="16"/>
      <c r="B488" s="16"/>
      <c r="C488" s="16"/>
      <c r="D488" s="16"/>
      <c r="E488" s="16"/>
      <c r="F488" s="16"/>
      <c r="G488" s="16"/>
      <c r="H488" s="16"/>
    </row>
    <row r="489" ht="15.75" customHeight="1">
      <c r="A489" s="16"/>
      <c r="B489" s="16"/>
      <c r="C489" s="16"/>
      <c r="D489" s="16"/>
      <c r="E489" s="16"/>
      <c r="F489" s="16"/>
      <c r="G489" s="16"/>
      <c r="H489" s="16"/>
    </row>
    <row r="490" ht="15.75" customHeight="1">
      <c r="A490" s="16"/>
      <c r="B490" s="16"/>
      <c r="C490" s="16"/>
      <c r="D490" s="16"/>
      <c r="E490" s="16"/>
      <c r="F490" s="16"/>
      <c r="G490" s="16"/>
      <c r="H490" s="16"/>
    </row>
    <row r="491" ht="15.75" customHeight="1">
      <c r="A491" s="16"/>
      <c r="B491" s="16"/>
      <c r="C491" s="16"/>
      <c r="D491" s="16"/>
      <c r="E491" s="16"/>
      <c r="F491" s="16"/>
      <c r="G491" s="16"/>
      <c r="H491" s="16"/>
    </row>
    <row r="492" ht="15.75" customHeight="1">
      <c r="A492" s="16"/>
      <c r="B492" s="16"/>
      <c r="C492" s="16"/>
      <c r="D492" s="16"/>
      <c r="E492" s="16"/>
      <c r="F492" s="16"/>
      <c r="G492" s="16"/>
      <c r="H492" s="16"/>
    </row>
    <row r="493" ht="15.75" customHeight="1">
      <c r="A493" s="16"/>
      <c r="B493" s="16"/>
      <c r="C493" s="16"/>
      <c r="D493" s="16"/>
      <c r="E493" s="16"/>
      <c r="F493" s="16"/>
      <c r="G493" s="16"/>
      <c r="H493" s="16"/>
    </row>
    <row r="494" ht="15.75" customHeight="1">
      <c r="A494" s="16"/>
      <c r="B494" s="16"/>
      <c r="C494" s="16"/>
      <c r="D494" s="16"/>
      <c r="E494" s="16"/>
      <c r="F494" s="16"/>
      <c r="G494" s="16"/>
      <c r="H494" s="16"/>
    </row>
    <row r="495" ht="15.75" customHeight="1">
      <c r="A495" s="16"/>
      <c r="B495" s="16"/>
      <c r="C495" s="16"/>
      <c r="D495" s="16"/>
      <c r="E495" s="16"/>
      <c r="F495" s="16"/>
      <c r="G495" s="16"/>
      <c r="H495" s="16"/>
    </row>
    <row r="496" ht="15.75" customHeight="1">
      <c r="A496" s="16"/>
      <c r="B496" s="16"/>
      <c r="C496" s="16"/>
      <c r="D496" s="16"/>
      <c r="E496" s="16"/>
      <c r="F496" s="16"/>
      <c r="G496" s="16"/>
      <c r="H496" s="16"/>
    </row>
    <row r="497" ht="15.75" customHeight="1">
      <c r="A497" s="16"/>
      <c r="B497" s="16"/>
      <c r="C497" s="16"/>
      <c r="D497" s="16"/>
      <c r="E497" s="16"/>
      <c r="F497" s="16"/>
      <c r="G497" s="16"/>
      <c r="H497" s="16"/>
    </row>
    <row r="498" ht="15.75" customHeight="1">
      <c r="A498" s="16"/>
      <c r="B498" s="16"/>
      <c r="C498" s="16"/>
      <c r="D498" s="16"/>
      <c r="E498" s="16"/>
      <c r="F498" s="16"/>
      <c r="G498" s="16"/>
      <c r="H498" s="16"/>
    </row>
    <row r="499" ht="15.75" customHeight="1">
      <c r="A499" s="16"/>
      <c r="B499" s="16"/>
      <c r="C499" s="16"/>
      <c r="D499" s="16"/>
      <c r="E499" s="16"/>
      <c r="F499" s="16"/>
      <c r="G499" s="16"/>
      <c r="H499" s="16"/>
    </row>
    <row r="500" ht="15.75" customHeight="1">
      <c r="A500" s="16"/>
      <c r="B500" s="16"/>
      <c r="C500" s="16"/>
      <c r="D500" s="16"/>
      <c r="E500" s="16"/>
      <c r="F500" s="16"/>
      <c r="G500" s="16"/>
      <c r="H500" s="16"/>
    </row>
    <row r="501" ht="15.75" customHeight="1">
      <c r="A501" s="16"/>
      <c r="B501" s="16"/>
      <c r="C501" s="16"/>
      <c r="D501" s="16"/>
      <c r="E501" s="16"/>
      <c r="F501" s="16"/>
      <c r="G501" s="16"/>
      <c r="H501" s="16"/>
    </row>
    <row r="502" ht="15.75" customHeight="1">
      <c r="A502" s="16"/>
      <c r="B502" s="16"/>
      <c r="C502" s="16"/>
      <c r="D502" s="16"/>
      <c r="E502" s="16"/>
      <c r="F502" s="16"/>
      <c r="G502" s="16"/>
      <c r="H502" s="16"/>
    </row>
    <row r="503" ht="15.75" customHeight="1">
      <c r="A503" s="16"/>
      <c r="B503" s="16"/>
      <c r="C503" s="16"/>
      <c r="D503" s="16"/>
      <c r="E503" s="16"/>
      <c r="F503" s="16"/>
      <c r="G503" s="16"/>
      <c r="H503" s="16"/>
    </row>
    <row r="504" ht="15.75" customHeight="1">
      <c r="A504" s="16"/>
      <c r="B504" s="16"/>
      <c r="C504" s="16"/>
      <c r="D504" s="16"/>
      <c r="E504" s="16"/>
      <c r="F504" s="16"/>
      <c r="G504" s="16"/>
      <c r="H504" s="16"/>
    </row>
    <row r="505" ht="15.75" customHeight="1">
      <c r="A505" s="16"/>
      <c r="B505" s="16"/>
      <c r="C505" s="16"/>
      <c r="D505" s="16"/>
      <c r="E505" s="16"/>
      <c r="F505" s="16"/>
      <c r="G505" s="16"/>
      <c r="H505" s="16"/>
    </row>
    <row r="506" ht="15.75" customHeight="1">
      <c r="A506" s="16"/>
      <c r="B506" s="16"/>
      <c r="C506" s="16"/>
      <c r="D506" s="16"/>
      <c r="E506" s="16"/>
      <c r="F506" s="16"/>
      <c r="G506" s="16"/>
      <c r="H506" s="16"/>
    </row>
    <row r="507" ht="15.75" customHeight="1">
      <c r="A507" s="16"/>
      <c r="B507" s="16"/>
      <c r="C507" s="16"/>
      <c r="D507" s="16"/>
      <c r="E507" s="16"/>
      <c r="F507" s="16"/>
      <c r="G507" s="16"/>
      <c r="H507" s="16"/>
    </row>
    <row r="508" ht="15.75" customHeight="1">
      <c r="A508" s="16"/>
      <c r="B508" s="16"/>
      <c r="C508" s="16"/>
      <c r="D508" s="16"/>
      <c r="E508" s="16"/>
      <c r="F508" s="16"/>
      <c r="G508" s="16"/>
      <c r="H508" s="16"/>
    </row>
    <row r="509" ht="15.75" customHeight="1">
      <c r="A509" s="16"/>
      <c r="B509" s="16"/>
      <c r="C509" s="16"/>
      <c r="D509" s="16"/>
      <c r="E509" s="16"/>
      <c r="F509" s="16"/>
      <c r="G509" s="16"/>
      <c r="H509" s="16"/>
    </row>
    <row r="510" ht="15.75" customHeight="1">
      <c r="A510" s="16"/>
      <c r="B510" s="16"/>
      <c r="C510" s="16"/>
      <c r="D510" s="16"/>
      <c r="E510" s="16"/>
      <c r="F510" s="16"/>
      <c r="G510" s="16"/>
      <c r="H510" s="16"/>
    </row>
    <row r="511" ht="15.75" customHeight="1">
      <c r="A511" s="16"/>
      <c r="B511" s="16"/>
      <c r="C511" s="16"/>
      <c r="D511" s="16"/>
      <c r="E511" s="16"/>
      <c r="F511" s="16"/>
      <c r="G511" s="16"/>
      <c r="H511" s="16"/>
    </row>
    <row r="512" ht="15.75" customHeight="1">
      <c r="A512" s="16"/>
      <c r="B512" s="16"/>
      <c r="C512" s="16"/>
      <c r="D512" s="16"/>
      <c r="E512" s="16"/>
      <c r="F512" s="16"/>
      <c r="G512" s="16"/>
      <c r="H512" s="16"/>
    </row>
    <row r="513" ht="15.75" customHeight="1">
      <c r="A513" s="16"/>
      <c r="B513" s="16"/>
      <c r="C513" s="16"/>
      <c r="D513" s="16"/>
      <c r="E513" s="16"/>
      <c r="F513" s="16"/>
      <c r="G513" s="16"/>
      <c r="H513" s="16"/>
    </row>
    <row r="514" ht="15.75" customHeight="1">
      <c r="A514" s="16"/>
      <c r="B514" s="16"/>
      <c r="C514" s="16"/>
      <c r="D514" s="16"/>
      <c r="E514" s="16"/>
      <c r="F514" s="16"/>
      <c r="G514" s="16"/>
      <c r="H514" s="16"/>
    </row>
    <row r="515" ht="15.75" customHeight="1">
      <c r="A515" s="16"/>
      <c r="B515" s="16"/>
      <c r="C515" s="16"/>
      <c r="D515" s="16"/>
      <c r="E515" s="16"/>
      <c r="F515" s="16"/>
      <c r="G515" s="16"/>
      <c r="H515" s="16"/>
    </row>
    <row r="516" ht="15.75" customHeight="1">
      <c r="A516" s="16"/>
      <c r="B516" s="16"/>
      <c r="C516" s="16"/>
      <c r="D516" s="16"/>
      <c r="E516" s="16"/>
      <c r="F516" s="16"/>
      <c r="G516" s="16"/>
      <c r="H516" s="16"/>
    </row>
    <row r="517" ht="15.75" customHeight="1">
      <c r="A517" s="16"/>
      <c r="B517" s="16"/>
      <c r="C517" s="16"/>
      <c r="D517" s="16"/>
      <c r="E517" s="16"/>
      <c r="F517" s="16"/>
      <c r="G517" s="16"/>
      <c r="H517" s="16"/>
    </row>
    <row r="518" ht="15.75" customHeight="1">
      <c r="A518" s="16"/>
      <c r="B518" s="16"/>
      <c r="C518" s="16"/>
      <c r="D518" s="16"/>
      <c r="E518" s="16"/>
      <c r="F518" s="16"/>
      <c r="G518" s="16"/>
      <c r="H518" s="16"/>
    </row>
    <row r="519" ht="15.75" customHeight="1">
      <c r="A519" s="16"/>
      <c r="B519" s="16"/>
      <c r="C519" s="16"/>
      <c r="D519" s="16"/>
      <c r="E519" s="16"/>
      <c r="F519" s="16"/>
      <c r="G519" s="16"/>
      <c r="H519" s="16"/>
    </row>
    <row r="520" ht="15.75" customHeight="1">
      <c r="A520" s="16"/>
      <c r="B520" s="16"/>
      <c r="C520" s="16"/>
      <c r="D520" s="16"/>
      <c r="E520" s="16"/>
      <c r="F520" s="16"/>
      <c r="G520" s="16"/>
      <c r="H520" s="16"/>
    </row>
    <row r="521" ht="15.75" customHeight="1">
      <c r="A521" s="16"/>
      <c r="B521" s="16"/>
      <c r="C521" s="16"/>
      <c r="D521" s="16"/>
      <c r="E521" s="16"/>
      <c r="F521" s="16"/>
      <c r="G521" s="16"/>
      <c r="H521" s="16"/>
    </row>
    <row r="522" ht="15.75" customHeight="1">
      <c r="A522" s="16"/>
      <c r="B522" s="16"/>
      <c r="C522" s="16"/>
      <c r="D522" s="16"/>
      <c r="E522" s="16"/>
      <c r="F522" s="16"/>
      <c r="G522" s="16"/>
      <c r="H522" s="16"/>
    </row>
    <row r="523" ht="15.75" customHeight="1">
      <c r="A523" s="16"/>
      <c r="B523" s="16"/>
      <c r="C523" s="16"/>
      <c r="D523" s="16"/>
      <c r="E523" s="16"/>
      <c r="F523" s="16"/>
      <c r="G523" s="16"/>
      <c r="H523" s="16"/>
    </row>
    <row r="524" ht="15.75" customHeight="1">
      <c r="A524" s="16"/>
      <c r="B524" s="16"/>
      <c r="C524" s="16"/>
      <c r="D524" s="16"/>
      <c r="E524" s="16"/>
      <c r="F524" s="16"/>
      <c r="G524" s="16"/>
      <c r="H524" s="16"/>
    </row>
    <row r="525" ht="15.75" customHeight="1">
      <c r="A525" s="16"/>
      <c r="B525" s="16"/>
      <c r="C525" s="16"/>
      <c r="D525" s="16"/>
      <c r="E525" s="16"/>
      <c r="F525" s="16"/>
      <c r="G525" s="16"/>
      <c r="H525" s="16"/>
    </row>
    <row r="526" ht="15.75" customHeight="1">
      <c r="A526" s="16"/>
      <c r="B526" s="16"/>
      <c r="C526" s="16"/>
      <c r="D526" s="16"/>
      <c r="E526" s="16"/>
      <c r="F526" s="16"/>
      <c r="G526" s="16"/>
      <c r="H526" s="16"/>
    </row>
    <row r="527" ht="15.75" customHeight="1">
      <c r="A527" s="16"/>
      <c r="B527" s="16"/>
      <c r="C527" s="16"/>
      <c r="D527" s="16"/>
      <c r="E527" s="16"/>
      <c r="F527" s="16"/>
      <c r="G527" s="16"/>
      <c r="H527" s="16"/>
    </row>
    <row r="528" ht="15.75" customHeight="1">
      <c r="A528" s="16"/>
      <c r="B528" s="16"/>
      <c r="C528" s="16"/>
      <c r="D528" s="16"/>
      <c r="E528" s="16"/>
      <c r="F528" s="16"/>
      <c r="G528" s="16"/>
      <c r="H528" s="16"/>
    </row>
    <row r="529" ht="15.75" customHeight="1">
      <c r="A529" s="16"/>
      <c r="B529" s="16"/>
      <c r="C529" s="16"/>
      <c r="D529" s="16"/>
      <c r="E529" s="16"/>
      <c r="F529" s="16"/>
      <c r="G529" s="16"/>
      <c r="H529" s="16"/>
    </row>
    <row r="530" ht="15.75" customHeight="1">
      <c r="A530" s="16"/>
      <c r="B530" s="16"/>
      <c r="C530" s="16"/>
      <c r="D530" s="16"/>
      <c r="E530" s="16"/>
      <c r="F530" s="16"/>
      <c r="G530" s="16"/>
      <c r="H530" s="16"/>
    </row>
    <row r="531" ht="15.75" customHeight="1">
      <c r="A531" s="16"/>
      <c r="B531" s="16"/>
      <c r="C531" s="16"/>
      <c r="D531" s="16"/>
      <c r="E531" s="16"/>
      <c r="F531" s="16"/>
      <c r="G531" s="16"/>
      <c r="H531" s="16"/>
    </row>
    <row r="532" ht="15.75" customHeight="1">
      <c r="A532" s="16"/>
      <c r="B532" s="16"/>
      <c r="C532" s="16"/>
      <c r="D532" s="16"/>
      <c r="E532" s="16"/>
      <c r="F532" s="16"/>
      <c r="G532" s="16"/>
      <c r="H532" s="16"/>
    </row>
    <row r="533" ht="15.75" customHeight="1">
      <c r="A533" s="16"/>
      <c r="B533" s="16"/>
      <c r="C533" s="16"/>
      <c r="D533" s="16"/>
      <c r="E533" s="16"/>
      <c r="F533" s="16"/>
      <c r="G533" s="16"/>
      <c r="H533" s="16"/>
    </row>
    <row r="534" ht="15.75" customHeight="1">
      <c r="A534" s="16"/>
      <c r="B534" s="16"/>
      <c r="C534" s="16"/>
      <c r="D534" s="16"/>
      <c r="E534" s="16"/>
      <c r="F534" s="16"/>
      <c r="G534" s="16"/>
      <c r="H534" s="16"/>
    </row>
    <row r="535" ht="15.75" customHeight="1">
      <c r="A535" s="16"/>
      <c r="B535" s="16"/>
      <c r="C535" s="16"/>
      <c r="D535" s="16"/>
      <c r="E535" s="16"/>
      <c r="F535" s="16"/>
      <c r="G535" s="16"/>
      <c r="H535" s="16"/>
    </row>
    <row r="536" ht="15.75" customHeight="1">
      <c r="A536" s="16"/>
      <c r="B536" s="16"/>
      <c r="C536" s="16"/>
      <c r="D536" s="16"/>
      <c r="E536" s="16"/>
      <c r="F536" s="16"/>
      <c r="G536" s="16"/>
      <c r="H536" s="16"/>
    </row>
    <row r="537" ht="15.75" customHeight="1">
      <c r="A537" s="16"/>
      <c r="B537" s="16"/>
      <c r="C537" s="16"/>
      <c r="D537" s="16"/>
      <c r="E537" s="16"/>
      <c r="F537" s="16"/>
      <c r="G537" s="16"/>
      <c r="H537" s="16"/>
    </row>
    <row r="538" ht="15.75" customHeight="1">
      <c r="A538" s="16"/>
      <c r="B538" s="16"/>
      <c r="C538" s="16"/>
      <c r="D538" s="16"/>
      <c r="E538" s="16"/>
      <c r="F538" s="16"/>
      <c r="G538" s="16"/>
      <c r="H538" s="16"/>
    </row>
    <row r="539" ht="15.75" customHeight="1">
      <c r="A539" s="16"/>
      <c r="B539" s="16"/>
      <c r="C539" s="16"/>
      <c r="D539" s="16"/>
      <c r="E539" s="16"/>
      <c r="F539" s="16"/>
      <c r="G539" s="16"/>
      <c r="H539" s="16"/>
    </row>
    <row r="540" ht="15.75" customHeight="1">
      <c r="A540" s="16"/>
      <c r="B540" s="16"/>
      <c r="C540" s="16"/>
      <c r="D540" s="16"/>
      <c r="E540" s="16"/>
      <c r="F540" s="16"/>
      <c r="G540" s="16"/>
      <c r="H540" s="16"/>
    </row>
    <row r="541" ht="15.75" customHeight="1">
      <c r="A541" s="16"/>
      <c r="B541" s="16"/>
      <c r="C541" s="16"/>
      <c r="D541" s="16"/>
      <c r="E541" s="16"/>
      <c r="F541" s="16"/>
      <c r="G541" s="16"/>
      <c r="H541" s="16"/>
    </row>
    <row r="542" ht="15.75" customHeight="1">
      <c r="A542" s="16"/>
      <c r="B542" s="16"/>
      <c r="C542" s="16"/>
      <c r="D542" s="16"/>
      <c r="E542" s="16"/>
      <c r="F542" s="16"/>
      <c r="G542" s="16"/>
      <c r="H542" s="16"/>
    </row>
    <row r="543" ht="15.75" customHeight="1">
      <c r="A543" s="16"/>
      <c r="B543" s="16"/>
      <c r="C543" s="16"/>
      <c r="D543" s="16"/>
      <c r="E543" s="16"/>
      <c r="F543" s="16"/>
      <c r="G543" s="16"/>
      <c r="H543" s="16"/>
    </row>
    <row r="544" ht="15.75" customHeight="1">
      <c r="A544" s="16"/>
      <c r="B544" s="16"/>
      <c r="C544" s="16"/>
      <c r="D544" s="16"/>
      <c r="E544" s="16"/>
      <c r="F544" s="16"/>
      <c r="G544" s="16"/>
      <c r="H544" s="16"/>
    </row>
    <row r="545" ht="15.75" customHeight="1">
      <c r="A545" s="16"/>
      <c r="B545" s="16"/>
      <c r="C545" s="16"/>
      <c r="D545" s="16"/>
      <c r="E545" s="16"/>
      <c r="F545" s="16"/>
      <c r="G545" s="16"/>
      <c r="H545" s="16"/>
    </row>
    <row r="546" ht="15.75" customHeight="1">
      <c r="A546" s="16"/>
      <c r="B546" s="16"/>
      <c r="C546" s="16"/>
      <c r="D546" s="16"/>
      <c r="E546" s="16"/>
      <c r="F546" s="16"/>
      <c r="G546" s="16"/>
      <c r="H546" s="16"/>
    </row>
    <row r="547" ht="15.75" customHeight="1">
      <c r="A547" s="16"/>
      <c r="B547" s="16"/>
      <c r="C547" s="16"/>
      <c r="D547" s="16"/>
      <c r="E547" s="16"/>
      <c r="F547" s="16"/>
      <c r="G547" s="16"/>
      <c r="H547" s="16"/>
    </row>
    <row r="548" ht="15.75" customHeight="1">
      <c r="A548" s="16"/>
      <c r="B548" s="16"/>
      <c r="C548" s="16"/>
      <c r="D548" s="16"/>
      <c r="E548" s="16"/>
      <c r="F548" s="16"/>
      <c r="G548" s="16"/>
      <c r="H548" s="16"/>
    </row>
    <row r="549" ht="15.75" customHeight="1">
      <c r="A549" s="16"/>
      <c r="B549" s="16"/>
      <c r="C549" s="16"/>
      <c r="D549" s="16"/>
      <c r="E549" s="16"/>
      <c r="F549" s="16"/>
      <c r="G549" s="16"/>
      <c r="H549" s="16"/>
    </row>
    <row r="550" ht="15.75" customHeight="1">
      <c r="A550" s="16"/>
      <c r="B550" s="16"/>
      <c r="C550" s="16"/>
      <c r="D550" s="16"/>
      <c r="E550" s="16"/>
      <c r="F550" s="16"/>
      <c r="G550" s="16"/>
      <c r="H550" s="16"/>
    </row>
    <row r="551" ht="15.75" customHeight="1">
      <c r="A551" s="16"/>
      <c r="B551" s="16"/>
      <c r="C551" s="16"/>
      <c r="D551" s="16"/>
      <c r="E551" s="16"/>
      <c r="F551" s="16"/>
      <c r="G551" s="16"/>
      <c r="H551" s="16"/>
    </row>
    <row r="552" ht="15.75" customHeight="1">
      <c r="A552" s="16"/>
      <c r="B552" s="16"/>
      <c r="C552" s="16"/>
      <c r="D552" s="16"/>
      <c r="E552" s="16"/>
      <c r="F552" s="16"/>
      <c r="G552" s="16"/>
      <c r="H552" s="16"/>
    </row>
    <row r="553" ht="15.75" customHeight="1">
      <c r="A553" s="16"/>
      <c r="B553" s="16"/>
      <c r="C553" s="16"/>
      <c r="D553" s="16"/>
      <c r="E553" s="16"/>
      <c r="F553" s="16"/>
      <c r="G553" s="16"/>
      <c r="H553" s="16"/>
    </row>
    <row r="554" ht="15.75" customHeight="1">
      <c r="A554" s="16"/>
      <c r="B554" s="16"/>
      <c r="C554" s="16"/>
      <c r="D554" s="16"/>
      <c r="E554" s="16"/>
      <c r="F554" s="16"/>
      <c r="G554" s="16"/>
      <c r="H554" s="16"/>
    </row>
    <row r="555" ht="15.75" customHeight="1">
      <c r="A555" s="16"/>
      <c r="B555" s="16"/>
      <c r="C555" s="16"/>
      <c r="D555" s="16"/>
      <c r="E555" s="16"/>
      <c r="F555" s="16"/>
      <c r="G555" s="16"/>
      <c r="H555" s="16"/>
    </row>
    <row r="556" ht="15.75" customHeight="1">
      <c r="A556" s="16"/>
      <c r="B556" s="16"/>
      <c r="C556" s="16"/>
      <c r="D556" s="16"/>
      <c r="E556" s="16"/>
      <c r="F556" s="16"/>
      <c r="G556" s="16"/>
      <c r="H556" s="16"/>
    </row>
    <row r="557" ht="15.75" customHeight="1">
      <c r="A557" s="16"/>
      <c r="B557" s="16"/>
      <c r="C557" s="16"/>
      <c r="D557" s="16"/>
      <c r="E557" s="16"/>
      <c r="F557" s="16"/>
      <c r="G557" s="16"/>
      <c r="H557" s="16"/>
    </row>
    <row r="558" ht="15.75" customHeight="1">
      <c r="A558" s="16"/>
      <c r="B558" s="16"/>
      <c r="C558" s="16"/>
      <c r="D558" s="16"/>
      <c r="E558" s="16"/>
      <c r="F558" s="16"/>
      <c r="G558" s="16"/>
      <c r="H558" s="16"/>
    </row>
    <row r="559" ht="15.75" customHeight="1">
      <c r="A559" s="16"/>
      <c r="B559" s="16"/>
      <c r="C559" s="16"/>
      <c r="D559" s="16"/>
      <c r="E559" s="16"/>
      <c r="F559" s="16"/>
      <c r="G559" s="16"/>
      <c r="H559" s="16"/>
    </row>
    <row r="560" ht="15.75" customHeight="1">
      <c r="A560" s="16"/>
      <c r="B560" s="16"/>
      <c r="C560" s="16"/>
      <c r="D560" s="16"/>
      <c r="E560" s="16"/>
      <c r="F560" s="16"/>
      <c r="G560" s="16"/>
      <c r="H560" s="16"/>
    </row>
    <row r="561" ht="15.75" customHeight="1">
      <c r="A561" s="16"/>
      <c r="B561" s="16"/>
      <c r="C561" s="16"/>
      <c r="D561" s="16"/>
      <c r="E561" s="16"/>
      <c r="F561" s="16"/>
      <c r="G561" s="16"/>
      <c r="H561" s="16"/>
    </row>
    <row r="562" ht="15.75" customHeight="1">
      <c r="A562" s="16"/>
      <c r="B562" s="16"/>
      <c r="C562" s="16"/>
      <c r="D562" s="16"/>
      <c r="E562" s="16"/>
      <c r="F562" s="16"/>
      <c r="G562" s="16"/>
      <c r="H562" s="16"/>
    </row>
    <row r="563" ht="15.75" customHeight="1">
      <c r="A563" s="16"/>
      <c r="B563" s="16"/>
      <c r="C563" s="16"/>
      <c r="D563" s="16"/>
      <c r="E563" s="16"/>
      <c r="F563" s="16"/>
      <c r="G563" s="16"/>
      <c r="H563" s="16"/>
    </row>
    <row r="564" ht="15.75" customHeight="1">
      <c r="A564" s="16"/>
      <c r="B564" s="16"/>
      <c r="C564" s="16"/>
      <c r="D564" s="16"/>
      <c r="E564" s="16"/>
      <c r="F564" s="16"/>
      <c r="G564" s="16"/>
      <c r="H564" s="16"/>
    </row>
    <row r="565" ht="15.75" customHeight="1">
      <c r="A565" s="16"/>
      <c r="B565" s="16"/>
      <c r="C565" s="16"/>
      <c r="D565" s="16"/>
      <c r="E565" s="16"/>
      <c r="F565" s="16"/>
      <c r="G565" s="16"/>
      <c r="H565" s="16"/>
    </row>
    <row r="566" ht="15.75" customHeight="1">
      <c r="A566" s="16"/>
      <c r="B566" s="16"/>
      <c r="C566" s="16"/>
      <c r="D566" s="16"/>
      <c r="E566" s="16"/>
      <c r="F566" s="16"/>
      <c r="G566" s="16"/>
      <c r="H566" s="16"/>
    </row>
    <row r="567" ht="15.75" customHeight="1">
      <c r="A567" s="16"/>
      <c r="B567" s="16"/>
      <c r="C567" s="16"/>
      <c r="D567" s="16"/>
      <c r="E567" s="16"/>
      <c r="F567" s="16"/>
      <c r="G567" s="16"/>
      <c r="H567" s="16"/>
    </row>
    <row r="568" ht="15.75" customHeight="1">
      <c r="A568" s="16"/>
      <c r="B568" s="16"/>
      <c r="C568" s="16"/>
      <c r="D568" s="16"/>
      <c r="E568" s="16"/>
      <c r="F568" s="16"/>
      <c r="G568" s="16"/>
      <c r="H568" s="16"/>
    </row>
    <row r="569" ht="15.75" customHeight="1">
      <c r="A569" s="16"/>
      <c r="B569" s="16"/>
      <c r="C569" s="16"/>
      <c r="D569" s="16"/>
      <c r="E569" s="16"/>
      <c r="F569" s="16"/>
      <c r="G569" s="16"/>
      <c r="H569" s="16"/>
    </row>
    <row r="570" ht="15.75" customHeight="1">
      <c r="A570" s="16"/>
      <c r="B570" s="16"/>
      <c r="C570" s="16"/>
      <c r="D570" s="16"/>
      <c r="E570" s="16"/>
      <c r="F570" s="16"/>
      <c r="G570" s="16"/>
      <c r="H570" s="16"/>
    </row>
    <row r="571" ht="15.75" customHeight="1">
      <c r="A571" s="16"/>
      <c r="B571" s="16"/>
      <c r="C571" s="16"/>
      <c r="D571" s="16"/>
      <c r="E571" s="16"/>
      <c r="F571" s="16"/>
      <c r="G571" s="16"/>
      <c r="H571" s="16"/>
    </row>
    <row r="572" ht="15.75" customHeight="1">
      <c r="A572" s="16"/>
      <c r="B572" s="16"/>
      <c r="C572" s="16"/>
      <c r="D572" s="16"/>
      <c r="E572" s="16"/>
      <c r="F572" s="16"/>
      <c r="G572" s="16"/>
      <c r="H572" s="16"/>
    </row>
    <row r="573" ht="15.75" customHeight="1">
      <c r="A573" s="16"/>
      <c r="B573" s="16"/>
      <c r="C573" s="16"/>
      <c r="D573" s="16"/>
      <c r="E573" s="16"/>
      <c r="F573" s="16"/>
      <c r="G573" s="16"/>
      <c r="H573" s="16"/>
    </row>
    <row r="574" ht="15.75" customHeight="1">
      <c r="A574" s="16"/>
      <c r="B574" s="16"/>
      <c r="C574" s="16"/>
      <c r="D574" s="16"/>
      <c r="E574" s="16"/>
      <c r="F574" s="16"/>
      <c r="G574" s="16"/>
      <c r="H574" s="16"/>
    </row>
    <row r="575" ht="15.75" customHeight="1">
      <c r="A575" s="16"/>
      <c r="B575" s="16"/>
      <c r="C575" s="16"/>
      <c r="D575" s="16"/>
      <c r="E575" s="16"/>
      <c r="F575" s="16"/>
      <c r="G575" s="16"/>
      <c r="H575" s="16"/>
    </row>
    <row r="576" ht="15.75" customHeight="1">
      <c r="A576" s="16"/>
      <c r="B576" s="16"/>
      <c r="C576" s="16"/>
      <c r="D576" s="16"/>
      <c r="E576" s="16"/>
      <c r="F576" s="16"/>
      <c r="G576" s="16"/>
      <c r="H576" s="16"/>
    </row>
    <row r="577" ht="15.75" customHeight="1">
      <c r="A577" s="16"/>
      <c r="B577" s="16"/>
      <c r="C577" s="16"/>
      <c r="D577" s="16"/>
      <c r="E577" s="16"/>
      <c r="F577" s="16"/>
      <c r="G577" s="16"/>
      <c r="H577" s="16"/>
    </row>
    <row r="578" ht="15.75" customHeight="1">
      <c r="A578" s="16"/>
      <c r="B578" s="16"/>
      <c r="C578" s="16"/>
      <c r="D578" s="16"/>
      <c r="E578" s="16"/>
      <c r="F578" s="16"/>
      <c r="G578" s="16"/>
      <c r="H578" s="16"/>
    </row>
    <row r="579" ht="15.75" customHeight="1">
      <c r="A579" s="16"/>
      <c r="B579" s="16"/>
      <c r="C579" s="16"/>
      <c r="D579" s="16"/>
      <c r="E579" s="16"/>
      <c r="F579" s="16"/>
      <c r="G579" s="16"/>
      <c r="H579" s="16"/>
    </row>
    <row r="580" ht="15.75" customHeight="1">
      <c r="A580" s="16"/>
      <c r="B580" s="16"/>
      <c r="C580" s="16"/>
      <c r="D580" s="16"/>
      <c r="E580" s="16"/>
      <c r="F580" s="16"/>
      <c r="G580" s="16"/>
      <c r="H580" s="16"/>
    </row>
    <row r="581" ht="15.75" customHeight="1">
      <c r="A581" s="16"/>
      <c r="B581" s="16"/>
      <c r="C581" s="16"/>
      <c r="D581" s="16"/>
      <c r="E581" s="16"/>
      <c r="F581" s="16"/>
      <c r="G581" s="16"/>
      <c r="H581" s="16"/>
    </row>
    <row r="582" ht="15.75" customHeight="1">
      <c r="A582" s="16"/>
      <c r="B582" s="16"/>
      <c r="C582" s="16"/>
      <c r="D582" s="16"/>
      <c r="E582" s="16"/>
      <c r="F582" s="16"/>
      <c r="G582" s="16"/>
      <c r="H582" s="16"/>
    </row>
    <row r="583" ht="15.75" customHeight="1">
      <c r="A583" s="16"/>
      <c r="B583" s="16"/>
      <c r="C583" s="16"/>
      <c r="D583" s="16"/>
      <c r="E583" s="16"/>
      <c r="F583" s="16"/>
      <c r="G583" s="16"/>
      <c r="H583" s="16"/>
    </row>
    <row r="584" ht="15.75" customHeight="1">
      <c r="A584" s="16"/>
      <c r="B584" s="16"/>
      <c r="C584" s="16"/>
      <c r="D584" s="16"/>
      <c r="E584" s="16"/>
      <c r="F584" s="16"/>
      <c r="G584" s="16"/>
      <c r="H584" s="16"/>
    </row>
    <row r="585" ht="15.75" customHeight="1">
      <c r="A585" s="16"/>
      <c r="B585" s="16"/>
      <c r="C585" s="16"/>
      <c r="D585" s="16"/>
      <c r="E585" s="16"/>
      <c r="F585" s="16"/>
      <c r="G585" s="16"/>
      <c r="H585" s="16"/>
    </row>
    <row r="586" ht="15.75" customHeight="1">
      <c r="A586" s="16"/>
      <c r="B586" s="16"/>
      <c r="C586" s="16"/>
      <c r="D586" s="16"/>
      <c r="E586" s="16"/>
      <c r="F586" s="16"/>
      <c r="G586" s="16"/>
      <c r="H586" s="16"/>
    </row>
    <row r="587" ht="15.75" customHeight="1">
      <c r="A587" s="16"/>
      <c r="B587" s="16"/>
      <c r="C587" s="16"/>
      <c r="D587" s="16"/>
      <c r="E587" s="16"/>
      <c r="F587" s="16"/>
      <c r="G587" s="16"/>
      <c r="H587" s="16"/>
    </row>
    <row r="588" ht="15.75" customHeight="1">
      <c r="A588" s="16"/>
      <c r="B588" s="16"/>
      <c r="C588" s="16"/>
      <c r="D588" s="16"/>
      <c r="E588" s="16"/>
      <c r="F588" s="16"/>
      <c r="G588" s="16"/>
      <c r="H588" s="16"/>
    </row>
    <row r="589" ht="15.75" customHeight="1">
      <c r="A589" s="16"/>
      <c r="B589" s="16"/>
      <c r="C589" s="16"/>
      <c r="D589" s="16"/>
      <c r="E589" s="16"/>
      <c r="F589" s="16"/>
      <c r="G589" s="16"/>
      <c r="H589" s="16"/>
    </row>
    <row r="590" ht="15.75" customHeight="1">
      <c r="A590" s="16"/>
      <c r="B590" s="16"/>
      <c r="C590" s="16"/>
      <c r="D590" s="16"/>
      <c r="E590" s="16"/>
      <c r="F590" s="16"/>
      <c r="G590" s="16"/>
      <c r="H590" s="16"/>
    </row>
    <row r="591" ht="15.75" customHeight="1">
      <c r="A591" s="16"/>
      <c r="B591" s="16"/>
      <c r="C591" s="16"/>
      <c r="D591" s="16"/>
      <c r="E591" s="16"/>
      <c r="F591" s="16"/>
      <c r="G591" s="16"/>
      <c r="H591" s="16"/>
    </row>
    <row r="592" ht="15.75" customHeight="1">
      <c r="A592" s="16"/>
      <c r="B592" s="16"/>
      <c r="C592" s="16"/>
      <c r="D592" s="16"/>
      <c r="E592" s="16"/>
      <c r="F592" s="16"/>
      <c r="G592" s="16"/>
      <c r="H592" s="16"/>
    </row>
    <row r="593" ht="15.75" customHeight="1">
      <c r="A593" s="16"/>
      <c r="B593" s="16"/>
      <c r="C593" s="16"/>
      <c r="D593" s="16"/>
      <c r="E593" s="16"/>
      <c r="F593" s="16"/>
      <c r="G593" s="16"/>
      <c r="H593" s="16"/>
    </row>
    <row r="594" ht="15.75" customHeight="1">
      <c r="A594" s="16"/>
      <c r="B594" s="16"/>
      <c r="C594" s="16"/>
      <c r="D594" s="16"/>
      <c r="E594" s="16"/>
      <c r="F594" s="16"/>
      <c r="G594" s="16"/>
      <c r="H594" s="16"/>
    </row>
    <row r="595" ht="15.75" customHeight="1">
      <c r="A595" s="16"/>
      <c r="B595" s="16"/>
      <c r="C595" s="16"/>
      <c r="D595" s="16"/>
      <c r="E595" s="16"/>
      <c r="F595" s="16"/>
      <c r="G595" s="16"/>
      <c r="H595" s="16"/>
    </row>
    <row r="596" ht="15.75" customHeight="1">
      <c r="A596" s="16"/>
      <c r="B596" s="16"/>
      <c r="C596" s="16"/>
      <c r="D596" s="16"/>
      <c r="E596" s="16"/>
      <c r="F596" s="16"/>
      <c r="G596" s="16"/>
      <c r="H596" s="16"/>
    </row>
    <row r="597" ht="15.75" customHeight="1">
      <c r="A597" s="16"/>
      <c r="B597" s="16"/>
      <c r="C597" s="16"/>
      <c r="D597" s="16"/>
      <c r="E597" s="16"/>
      <c r="F597" s="16"/>
      <c r="G597" s="16"/>
      <c r="H597" s="16"/>
    </row>
    <row r="598" ht="15.75" customHeight="1">
      <c r="A598" s="16"/>
      <c r="B598" s="16"/>
      <c r="C598" s="16"/>
      <c r="D598" s="16"/>
      <c r="E598" s="16"/>
      <c r="F598" s="16"/>
      <c r="G598" s="16"/>
      <c r="H598" s="16"/>
    </row>
    <row r="599" ht="15.75" customHeight="1">
      <c r="A599" s="16"/>
      <c r="B599" s="16"/>
      <c r="C599" s="16"/>
      <c r="D599" s="16"/>
      <c r="E599" s="16"/>
      <c r="F599" s="16"/>
      <c r="G599" s="16"/>
      <c r="H599" s="16"/>
    </row>
    <row r="600" ht="15.75" customHeight="1">
      <c r="A600" s="16"/>
      <c r="B600" s="16"/>
      <c r="C600" s="16"/>
      <c r="D600" s="16"/>
      <c r="E600" s="16"/>
      <c r="F600" s="16"/>
      <c r="G600" s="16"/>
      <c r="H600" s="16"/>
    </row>
    <row r="601" ht="15.75" customHeight="1">
      <c r="A601" s="16"/>
      <c r="B601" s="16"/>
      <c r="C601" s="16"/>
      <c r="D601" s="16"/>
      <c r="E601" s="16"/>
      <c r="F601" s="16"/>
      <c r="G601" s="16"/>
      <c r="H601" s="16"/>
    </row>
    <row r="602" ht="15.75" customHeight="1">
      <c r="A602" s="16"/>
      <c r="B602" s="16"/>
      <c r="C602" s="16"/>
      <c r="D602" s="16"/>
      <c r="E602" s="16"/>
      <c r="F602" s="16"/>
      <c r="G602" s="16"/>
      <c r="H602" s="16"/>
    </row>
    <row r="603" ht="15.75" customHeight="1">
      <c r="A603" s="16"/>
      <c r="B603" s="16"/>
      <c r="C603" s="16"/>
      <c r="D603" s="16"/>
      <c r="E603" s="16"/>
      <c r="F603" s="16"/>
      <c r="G603" s="16"/>
      <c r="H603" s="16"/>
    </row>
    <row r="604" ht="15.75" customHeight="1">
      <c r="A604" s="16"/>
      <c r="B604" s="16"/>
      <c r="C604" s="16"/>
      <c r="D604" s="16"/>
      <c r="E604" s="16"/>
      <c r="F604" s="16"/>
      <c r="G604" s="16"/>
      <c r="H604" s="16"/>
    </row>
    <row r="605" ht="15.75" customHeight="1">
      <c r="A605" s="16"/>
      <c r="B605" s="16"/>
      <c r="C605" s="16"/>
      <c r="D605" s="16"/>
      <c r="E605" s="16"/>
      <c r="F605" s="16"/>
      <c r="G605" s="16"/>
      <c r="H605" s="16"/>
    </row>
    <row r="606" ht="15.75" customHeight="1">
      <c r="A606" s="16"/>
      <c r="B606" s="16"/>
      <c r="C606" s="16"/>
      <c r="D606" s="16"/>
      <c r="E606" s="16"/>
      <c r="F606" s="16"/>
      <c r="G606" s="16"/>
      <c r="H606" s="16"/>
    </row>
    <row r="607" ht="15.75" customHeight="1">
      <c r="A607" s="16"/>
      <c r="B607" s="16"/>
      <c r="C607" s="16"/>
      <c r="D607" s="16"/>
      <c r="E607" s="16"/>
      <c r="F607" s="16"/>
      <c r="G607" s="16"/>
      <c r="H607" s="16"/>
    </row>
    <row r="608" ht="15.75" customHeight="1">
      <c r="A608" s="16"/>
      <c r="B608" s="16"/>
      <c r="C608" s="16"/>
      <c r="D608" s="16"/>
      <c r="E608" s="16"/>
      <c r="F608" s="16"/>
      <c r="G608" s="16"/>
      <c r="H608" s="16"/>
    </row>
    <row r="609" ht="15.75" customHeight="1">
      <c r="A609" s="16"/>
      <c r="B609" s="16"/>
      <c r="C609" s="16"/>
      <c r="D609" s="16"/>
      <c r="E609" s="16"/>
      <c r="F609" s="16"/>
      <c r="G609" s="16"/>
      <c r="H609" s="16"/>
    </row>
    <row r="610" ht="15.75" customHeight="1">
      <c r="A610" s="16"/>
      <c r="B610" s="16"/>
      <c r="C610" s="16"/>
      <c r="D610" s="16"/>
      <c r="E610" s="16"/>
      <c r="F610" s="16"/>
      <c r="G610" s="16"/>
      <c r="H610" s="16"/>
    </row>
    <row r="611" ht="15.75" customHeight="1">
      <c r="A611" s="16"/>
      <c r="B611" s="16"/>
      <c r="C611" s="16"/>
      <c r="D611" s="16"/>
      <c r="E611" s="16"/>
      <c r="F611" s="16"/>
      <c r="G611" s="16"/>
      <c r="H611" s="16"/>
    </row>
    <row r="612" ht="15.75" customHeight="1">
      <c r="A612" s="16"/>
      <c r="B612" s="16"/>
      <c r="C612" s="16"/>
      <c r="D612" s="16"/>
      <c r="E612" s="16"/>
      <c r="F612" s="16"/>
      <c r="G612" s="16"/>
      <c r="H612" s="16"/>
    </row>
    <row r="613" ht="15.75" customHeight="1">
      <c r="A613" s="16"/>
      <c r="B613" s="16"/>
      <c r="C613" s="16"/>
      <c r="D613" s="16"/>
      <c r="E613" s="16"/>
      <c r="F613" s="16"/>
      <c r="G613" s="16"/>
      <c r="H613" s="16"/>
    </row>
    <row r="614" ht="15.75" customHeight="1">
      <c r="A614" s="16"/>
      <c r="B614" s="16"/>
      <c r="C614" s="16"/>
      <c r="D614" s="16"/>
      <c r="E614" s="16"/>
      <c r="F614" s="16"/>
      <c r="G614" s="16"/>
      <c r="H614" s="16"/>
    </row>
    <row r="615" ht="15.75" customHeight="1">
      <c r="A615" s="16"/>
      <c r="B615" s="16"/>
      <c r="C615" s="16"/>
      <c r="D615" s="16"/>
      <c r="E615" s="16"/>
      <c r="F615" s="16"/>
      <c r="G615" s="16"/>
      <c r="H615" s="16"/>
    </row>
    <row r="616" ht="15.75" customHeight="1">
      <c r="A616" s="16"/>
      <c r="B616" s="16"/>
      <c r="C616" s="16"/>
      <c r="D616" s="16"/>
      <c r="E616" s="16"/>
      <c r="F616" s="16"/>
      <c r="G616" s="16"/>
      <c r="H616" s="16"/>
    </row>
    <row r="617" ht="15.75" customHeight="1">
      <c r="A617" s="16"/>
      <c r="B617" s="16"/>
      <c r="C617" s="16"/>
      <c r="D617" s="16"/>
      <c r="E617" s="16"/>
      <c r="F617" s="16"/>
      <c r="G617" s="16"/>
      <c r="H617" s="16"/>
    </row>
    <row r="618" ht="15.75" customHeight="1">
      <c r="A618" s="16"/>
      <c r="B618" s="16"/>
      <c r="C618" s="16"/>
      <c r="D618" s="16"/>
      <c r="E618" s="16"/>
      <c r="F618" s="16"/>
      <c r="G618" s="16"/>
      <c r="H618" s="16"/>
    </row>
    <row r="619" ht="15.75" customHeight="1">
      <c r="A619" s="16"/>
      <c r="B619" s="16"/>
      <c r="C619" s="16"/>
      <c r="D619" s="16"/>
      <c r="E619" s="16"/>
      <c r="F619" s="16"/>
      <c r="G619" s="16"/>
      <c r="H619" s="16"/>
    </row>
    <row r="620" ht="15.75" customHeight="1">
      <c r="A620" s="16"/>
      <c r="B620" s="16"/>
      <c r="C620" s="16"/>
      <c r="D620" s="16"/>
      <c r="E620" s="16"/>
      <c r="F620" s="16"/>
      <c r="G620" s="16"/>
      <c r="H620" s="16"/>
    </row>
    <row r="621" ht="15.75" customHeight="1">
      <c r="A621" s="16"/>
      <c r="B621" s="16"/>
      <c r="C621" s="16"/>
      <c r="D621" s="16"/>
      <c r="E621" s="16"/>
      <c r="F621" s="16"/>
      <c r="G621" s="16"/>
      <c r="H621" s="16"/>
    </row>
    <row r="622" ht="15.75" customHeight="1">
      <c r="A622" s="16"/>
      <c r="B622" s="16"/>
      <c r="C622" s="16"/>
      <c r="D622" s="16"/>
      <c r="E622" s="16"/>
      <c r="F622" s="16"/>
      <c r="G622" s="16"/>
      <c r="H622" s="16"/>
    </row>
    <row r="623" ht="15.75" customHeight="1">
      <c r="A623" s="16"/>
      <c r="B623" s="16"/>
      <c r="C623" s="16"/>
      <c r="D623" s="16"/>
      <c r="E623" s="16"/>
      <c r="F623" s="16"/>
      <c r="G623" s="16"/>
      <c r="H623" s="16"/>
    </row>
    <row r="624" ht="15.75" customHeight="1">
      <c r="A624" s="16"/>
      <c r="B624" s="16"/>
      <c r="C624" s="16"/>
      <c r="D624" s="16"/>
      <c r="E624" s="16"/>
      <c r="F624" s="16"/>
      <c r="G624" s="16"/>
      <c r="H624" s="16"/>
    </row>
    <row r="625" ht="15.75" customHeight="1">
      <c r="A625" s="16"/>
      <c r="B625" s="16"/>
      <c r="C625" s="16"/>
      <c r="D625" s="16"/>
      <c r="E625" s="16"/>
      <c r="F625" s="16"/>
      <c r="G625" s="16"/>
      <c r="H625" s="16"/>
    </row>
    <row r="626" ht="15.75" customHeight="1">
      <c r="A626" s="16"/>
      <c r="B626" s="16"/>
      <c r="C626" s="16"/>
      <c r="D626" s="16"/>
      <c r="E626" s="16"/>
      <c r="F626" s="16"/>
      <c r="G626" s="16"/>
      <c r="H626" s="16"/>
    </row>
    <row r="627" ht="15.75" customHeight="1">
      <c r="A627" s="16"/>
      <c r="B627" s="16"/>
      <c r="C627" s="16"/>
      <c r="D627" s="16"/>
      <c r="E627" s="16"/>
      <c r="F627" s="16"/>
      <c r="G627" s="16"/>
      <c r="H627" s="16"/>
    </row>
    <row r="628" ht="15.75" customHeight="1">
      <c r="A628" s="16"/>
      <c r="B628" s="16"/>
      <c r="C628" s="16"/>
      <c r="D628" s="16"/>
      <c r="E628" s="16"/>
      <c r="F628" s="16"/>
      <c r="G628" s="16"/>
      <c r="H628" s="16"/>
    </row>
    <row r="629" ht="15.75" customHeight="1">
      <c r="A629" s="16"/>
      <c r="B629" s="16"/>
      <c r="C629" s="16"/>
      <c r="D629" s="16"/>
      <c r="E629" s="16"/>
      <c r="F629" s="16"/>
      <c r="G629" s="16"/>
      <c r="H629" s="16"/>
    </row>
    <row r="630" ht="15.75" customHeight="1">
      <c r="A630" s="16"/>
      <c r="B630" s="16"/>
      <c r="C630" s="16"/>
      <c r="D630" s="16"/>
      <c r="E630" s="16"/>
      <c r="F630" s="16"/>
      <c r="G630" s="16"/>
      <c r="H630" s="16"/>
    </row>
    <row r="631" ht="15.75" customHeight="1">
      <c r="A631" s="16"/>
      <c r="B631" s="16"/>
      <c r="C631" s="16"/>
      <c r="D631" s="16"/>
      <c r="E631" s="16"/>
      <c r="F631" s="16"/>
      <c r="G631" s="16"/>
      <c r="H631" s="16"/>
    </row>
    <row r="632" ht="15.75" customHeight="1">
      <c r="A632" s="16"/>
      <c r="B632" s="16"/>
      <c r="C632" s="16"/>
      <c r="D632" s="16"/>
      <c r="E632" s="16"/>
      <c r="F632" s="16"/>
      <c r="G632" s="16"/>
      <c r="H632" s="16"/>
    </row>
    <row r="633" ht="15.75" customHeight="1">
      <c r="A633" s="16"/>
      <c r="B633" s="16"/>
      <c r="C633" s="16"/>
      <c r="D633" s="16"/>
      <c r="E633" s="16"/>
      <c r="F633" s="16"/>
      <c r="G633" s="16"/>
      <c r="H633" s="16"/>
    </row>
    <row r="634" ht="15.75" customHeight="1">
      <c r="A634" s="16"/>
      <c r="B634" s="16"/>
      <c r="C634" s="16"/>
      <c r="D634" s="16"/>
      <c r="E634" s="16"/>
      <c r="F634" s="16"/>
      <c r="G634" s="16"/>
      <c r="H634" s="16"/>
    </row>
    <row r="635" ht="15.75" customHeight="1">
      <c r="A635" s="16"/>
      <c r="B635" s="16"/>
      <c r="C635" s="16"/>
      <c r="D635" s="16"/>
      <c r="E635" s="16"/>
      <c r="F635" s="16"/>
      <c r="G635" s="16"/>
      <c r="H635" s="16"/>
    </row>
    <row r="636" ht="15.75" customHeight="1">
      <c r="A636" s="16"/>
      <c r="B636" s="16"/>
      <c r="C636" s="16"/>
      <c r="D636" s="16"/>
      <c r="E636" s="16"/>
      <c r="F636" s="16"/>
      <c r="G636" s="16"/>
      <c r="H636" s="16"/>
    </row>
    <row r="637" ht="15.75" customHeight="1">
      <c r="A637" s="16"/>
      <c r="B637" s="16"/>
      <c r="C637" s="16"/>
      <c r="D637" s="16"/>
      <c r="E637" s="16"/>
      <c r="F637" s="16"/>
      <c r="G637" s="16"/>
      <c r="H637" s="16"/>
    </row>
    <row r="638" ht="15.75" customHeight="1">
      <c r="A638" s="16"/>
      <c r="B638" s="16"/>
      <c r="C638" s="16"/>
      <c r="D638" s="16"/>
      <c r="E638" s="16"/>
      <c r="F638" s="16"/>
      <c r="G638" s="16"/>
      <c r="H638" s="16"/>
    </row>
    <row r="639" ht="15.75" customHeight="1">
      <c r="A639" s="16"/>
      <c r="B639" s="16"/>
      <c r="C639" s="16"/>
      <c r="D639" s="16"/>
      <c r="E639" s="16"/>
      <c r="F639" s="16"/>
      <c r="G639" s="16"/>
      <c r="H639" s="16"/>
    </row>
    <row r="640" ht="15.75" customHeight="1">
      <c r="A640" s="16"/>
      <c r="B640" s="16"/>
      <c r="C640" s="16"/>
      <c r="D640" s="16"/>
      <c r="E640" s="16"/>
      <c r="F640" s="16"/>
      <c r="G640" s="16"/>
      <c r="H640" s="16"/>
    </row>
    <row r="641" ht="15.75" customHeight="1">
      <c r="A641" s="16"/>
      <c r="B641" s="16"/>
      <c r="C641" s="16"/>
      <c r="D641" s="16"/>
      <c r="E641" s="16"/>
      <c r="F641" s="16"/>
      <c r="G641" s="16"/>
      <c r="H641" s="16"/>
    </row>
    <row r="642" ht="15.75" customHeight="1">
      <c r="A642" s="16"/>
      <c r="B642" s="16"/>
      <c r="C642" s="16"/>
      <c r="D642" s="16"/>
      <c r="E642" s="16"/>
      <c r="F642" s="16"/>
      <c r="G642" s="16"/>
      <c r="H642" s="16"/>
    </row>
    <row r="643" ht="15.75" customHeight="1">
      <c r="A643" s="16"/>
      <c r="B643" s="16"/>
      <c r="C643" s="16"/>
      <c r="D643" s="16"/>
      <c r="E643" s="16"/>
      <c r="F643" s="16"/>
      <c r="G643" s="16"/>
      <c r="H643" s="16"/>
    </row>
    <row r="644" ht="15.75" customHeight="1">
      <c r="A644" s="16"/>
      <c r="B644" s="16"/>
      <c r="C644" s="16"/>
      <c r="D644" s="16"/>
      <c r="E644" s="16"/>
      <c r="F644" s="16"/>
      <c r="G644" s="16"/>
      <c r="H644" s="16"/>
    </row>
    <row r="645" ht="15.75" customHeight="1">
      <c r="A645" s="16"/>
      <c r="B645" s="16"/>
      <c r="C645" s="16"/>
      <c r="D645" s="16"/>
      <c r="E645" s="16"/>
      <c r="F645" s="16"/>
      <c r="G645" s="16"/>
      <c r="H645" s="16"/>
    </row>
    <row r="646" ht="15.75" customHeight="1">
      <c r="A646" s="16"/>
      <c r="B646" s="16"/>
      <c r="C646" s="16"/>
      <c r="D646" s="16"/>
      <c r="E646" s="16"/>
      <c r="F646" s="16"/>
      <c r="G646" s="16"/>
      <c r="H646" s="16"/>
    </row>
    <row r="647" ht="15.75" customHeight="1">
      <c r="A647" s="16"/>
      <c r="B647" s="16"/>
      <c r="C647" s="16"/>
      <c r="D647" s="16"/>
      <c r="E647" s="16"/>
      <c r="F647" s="16"/>
      <c r="G647" s="16"/>
      <c r="H647" s="16"/>
    </row>
    <row r="648" ht="15.75" customHeight="1">
      <c r="A648" s="16"/>
      <c r="B648" s="16"/>
      <c r="C648" s="16"/>
      <c r="D648" s="16"/>
      <c r="E648" s="16"/>
      <c r="F648" s="16"/>
      <c r="G648" s="16"/>
      <c r="H648" s="16"/>
    </row>
    <row r="649" ht="15.75" customHeight="1">
      <c r="A649" s="16"/>
      <c r="B649" s="16"/>
      <c r="C649" s="16"/>
      <c r="D649" s="16"/>
      <c r="E649" s="16"/>
      <c r="F649" s="16"/>
      <c r="G649" s="16"/>
      <c r="H649" s="16"/>
    </row>
    <row r="650" ht="15.75" customHeight="1">
      <c r="A650" s="16"/>
      <c r="B650" s="16"/>
      <c r="C650" s="16"/>
      <c r="D650" s="16"/>
      <c r="E650" s="16"/>
      <c r="F650" s="16"/>
      <c r="G650" s="16"/>
      <c r="H650" s="16"/>
    </row>
    <row r="651" ht="15.75" customHeight="1">
      <c r="A651" s="16"/>
      <c r="B651" s="16"/>
      <c r="C651" s="16"/>
      <c r="D651" s="16"/>
      <c r="E651" s="16"/>
      <c r="F651" s="16"/>
      <c r="G651" s="16"/>
      <c r="H651" s="16"/>
    </row>
    <row r="652" ht="15.75" customHeight="1">
      <c r="A652" s="16"/>
      <c r="B652" s="16"/>
      <c r="C652" s="16"/>
      <c r="D652" s="16"/>
      <c r="E652" s="16"/>
      <c r="F652" s="16"/>
      <c r="G652" s="16"/>
      <c r="H652" s="16"/>
    </row>
    <row r="653" ht="15.75" customHeight="1">
      <c r="A653" s="16"/>
      <c r="B653" s="16"/>
      <c r="C653" s="16"/>
      <c r="D653" s="16"/>
      <c r="E653" s="16"/>
      <c r="F653" s="16"/>
      <c r="G653" s="16"/>
      <c r="H653" s="16"/>
    </row>
    <row r="654" ht="15.75" customHeight="1">
      <c r="A654" s="16"/>
      <c r="B654" s="16"/>
      <c r="C654" s="16"/>
      <c r="D654" s="16"/>
      <c r="E654" s="16"/>
      <c r="F654" s="16"/>
      <c r="G654" s="16"/>
      <c r="H654" s="16"/>
    </row>
    <row r="655" ht="15.75" customHeight="1">
      <c r="A655" s="16"/>
      <c r="B655" s="16"/>
      <c r="C655" s="16"/>
      <c r="D655" s="16"/>
      <c r="E655" s="16"/>
      <c r="F655" s="16"/>
      <c r="G655" s="16"/>
      <c r="H655" s="16"/>
    </row>
    <row r="656" ht="15.75" customHeight="1">
      <c r="A656" s="16"/>
      <c r="B656" s="16"/>
      <c r="C656" s="16"/>
      <c r="D656" s="16"/>
      <c r="E656" s="16"/>
      <c r="F656" s="16"/>
      <c r="G656" s="16"/>
      <c r="H656" s="16"/>
    </row>
    <row r="657" ht="15.75" customHeight="1">
      <c r="A657" s="16"/>
      <c r="B657" s="16"/>
      <c r="C657" s="16"/>
      <c r="D657" s="16"/>
      <c r="E657" s="16"/>
      <c r="F657" s="16"/>
      <c r="G657" s="16"/>
      <c r="H657" s="16"/>
    </row>
    <row r="658" ht="15.75" customHeight="1">
      <c r="A658" s="16"/>
      <c r="B658" s="16"/>
      <c r="C658" s="16"/>
      <c r="D658" s="16"/>
      <c r="E658" s="16"/>
      <c r="F658" s="16"/>
      <c r="G658" s="16"/>
      <c r="H658" s="16"/>
    </row>
    <row r="659" ht="15.75" customHeight="1">
      <c r="A659" s="16"/>
      <c r="B659" s="16"/>
      <c r="C659" s="16"/>
      <c r="D659" s="16"/>
      <c r="E659" s="16"/>
      <c r="F659" s="16"/>
      <c r="G659" s="16"/>
      <c r="H659" s="16"/>
    </row>
    <row r="660" ht="15.75" customHeight="1">
      <c r="A660" s="16"/>
      <c r="B660" s="16"/>
      <c r="C660" s="16"/>
      <c r="D660" s="16"/>
      <c r="E660" s="16"/>
      <c r="F660" s="16"/>
      <c r="G660" s="16"/>
      <c r="H660" s="16"/>
    </row>
    <row r="661" ht="15.75" customHeight="1">
      <c r="A661" s="16"/>
      <c r="B661" s="16"/>
      <c r="C661" s="16"/>
      <c r="D661" s="16"/>
      <c r="E661" s="16"/>
      <c r="F661" s="16"/>
      <c r="G661" s="16"/>
      <c r="H661" s="16"/>
    </row>
    <row r="662" ht="15.75" customHeight="1">
      <c r="A662" s="16"/>
      <c r="B662" s="16"/>
      <c r="C662" s="16"/>
      <c r="D662" s="16"/>
      <c r="E662" s="16"/>
      <c r="F662" s="16"/>
      <c r="G662" s="16"/>
      <c r="H662" s="16"/>
    </row>
    <row r="663" ht="15.75" customHeight="1">
      <c r="A663" s="16"/>
      <c r="B663" s="16"/>
      <c r="C663" s="16"/>
      <c r="D663" s="16"/>
      <c r="E663" s="16"/>
      <c r="F663" s="16"/>
      <c r="G663" s="16"/>
      <c r="H663" s="16"/>
    </row>
    <row r="664" ht="15.75" customHeight="1">
      <c r="A664" s="16"/>
      <c r="B664" s="16"/>
      <c r="C664" s="16"/>
      <c r="D664" s="16"/>
      <c r="E664" s="16"/>
      <c r="F664" s="16"/>
      <c r="G664" s="16"/>
      <c r="H664" s="16"/>
    </row>
    <row r="665" ht="15.75" customHeight="1">
      <c r="A665" s="16"/>
      <c r="B665" s="16"/>
      <c r="C665" s="16"/>
      <c r="D665" s="16"/>
      <c r="E665" s="16"/>
      <c r="F665" s="16"/>
      <c r="G665" s="16"/>
      <c r="H665" s="16"/>
    </row>
    <row r="666" ht="15.75" customHeight="1">
      <c r="A666" s="16"/>
      <c r="B666" s="16"/>
      <c r="C666" s="16"/>
      <c r="D666" s="16"/>
      <c r="E666" s="16"/>
      <c r="F666" s="16"/>
      <c r="G666" s="16"/>
      <c r="H666" s="16"/>
    </row>
    <row r="667" ht="15.75" customHeight="1">
      <c r="A667" s="16"/>
      <c r="B667" s="16"/>
      <c r="C667" s="16"/>
      <c r="D667" s="16"/>
      <c r="E667" s="16"/>
      <c r="F667" s="16"/>
      <c r="G667" s="16"/>
      <c r="H667" s="16"/>
    </row>
    <row r="668" ht="15.75" customHeight="1">
      <c r="A668" s="16"/>
      <c r="B668" s="16"/>
      <c r="C668" s="16"/>
      <c r="D668" s="16"/>
      <c r="E668" s="16"/>
      <c r="F668" s="16"/>
      <c r="G668" s="16"/>
      <c r="H668" s="16"/>
    </row>
    <row r="669" ht="15.75" customHeight="1">
      <c r="A669" s="16"/>
      <c r="B669" s="16"/>
      <c r="C669" s="16"/>
      <c r="D669" s="16"/>
      <c r="E669" s="16"/>
      <c r="F669" s="16"/>
      <c r="G669" s="16"/>
      <c r="H669" s="16"/>
    </row>
    <row r="670" ht="15.75" customHeight="1">
      <c r="A670" s="16"/>
      <c r="B670" s="16"/>
      <c r="C670" s="16"/>
      <c r="D670" s="16"/>
      <c r="E670" s="16"/>
      <c r="F670" s="16"/>
      <c r="G670" s="16"/>
      <c r="H670" s="16"/>
    </row>
    <row r="671" ht="15.75" customHeight="1">
      <c r="A671" s="16"/>
      <c r="B671" s="16"/>
      <c r="C671" s="16"/>
      <c r="D671" s="16"/>
      <c r="E671" s="16"/>
      <c r="F671" s="16"/>
      <c r="G671" s="16"/>
      <c r="H671" s="16"/>
    </row>
    <row r="672" ht="15.75" customHeight="1">
      <c r="A672" s="16"/>
      <c r="B672" s="16"/>
      <c r="C672" s="16"/>
      <c r="D672" s="16"/>
      <c r="E672" s="16"/>
      <c r="F672" s="16"/>
      <c r="G672" s="16"/>
      <c r="H672" s="16"/>
    </row>
    <row r="673" ht="15.75" customHeight="1">
      <c r="A673" s="16"/>
      <c r="B673" s="16"/>
      <c r="C673" s="16"/>
      <c r="D673" s="16"/>
      <c r="E673" s="16"/>
      <c r="F673" s="16"/>
      <c r="G673" s="16"/>
      <c r="H673" s="16"/>
    </row>
    <row r="674" ht="15.75" customHeight="1">
      <c r="A674" s="16"/>
      <c r="B674" s="16"/>
      <c r="C674" s="16"/>
      <c r="D674" s="16"/>
      <c r="E674" s="16"/>
      <c r="F674" s="16"/>
      <c r="G674" s="16"/>
      <c r="H674" s="16"/>
    </row>
    <row r="675" ht="15.75" customHeight="1">
      <c r="A675" s="16"/>
      <c r="B675" s="16"/>
      <c r="C675" s="16"/>
      <c r="D675" s="16"/>
      <c r="E675" s="16"/>
      <c r="F675" s="16"/>
      <c r="G675" s="16"/>
      <c r="H675" s="16"/>
    </row>
    <row r="676" ht="15.75" customHeight="1">
      <c r="A676" s="16"/>
      <c r="B676" s="16"/>
      <c r="C676" s="16"/>
      <c r="D676" s="16"/>
      <c r="E676" s="16"/>
      <c r="F676" s="16"/>
      <c r="G676" s="16"/>
      <c r="H676" s="16"/>
    </row>
    <row r="677" ht="15.75" customHeight="1">
      <c r="A677" s="16"/>
      <c r="B677" s="16"/>
      <c r="C677" s="16"/>
      <c r="D677" s="16"/>
      <c r="E677" s="16"/>
      <c r="F677" s="16"/>
      <c r="G677" s="16"/>
      <c r="H677" s="16"/>
    </row>
    <row r="678" ht="15.75" customHeight="1">
      <c r="A678" s="16"/>
      <c r="B678" s="16"/>
      <c r="C678" s="16"/>
      <c r="D678" s="16"/>
      <c r="E678" s="16"/>
      <c r="F678" s="16"/>
      <c r="G678" s="16"/>
      <c r="H678" s="16"/>
    </row>
    <row r="679" ht="15.75" customHeight="1">
      <c r="A679" s="16"/>
      <c r="B679" s="16"/>
      <c r="C679" s="16"/>
      <c r="D679" s="16"/>
      <c r="E679" s="16"/>
      <c r="F679" s="16"/>
      <c r="G679" s="16"/>
      <c r="H679" s="16"/>
    </row>
    <row r="680" ht="15.75" customHeight="1">
      <c r="A680" s="16"/>
      <c r="B680" s="16"/>
      <c r="C680" s="16"/>
      <c r="D680" s="16"/>
      <c r="E680" s="16"/>
      <c r="F680" s="16"/>
      <c r="G680" s="16"/>
      <c r="H680" s="16"/>
    </row>
    <row r="681" ht="15.75" customHeight="1">
      <c r="A681" s="16"/>
      <c r="B681" s="16"/>
      <c r="C681" s="16"/>
      <c r="D681" s="16"/>
      <c r="E681" s="16"/>
      <c r="F681" s="16"/>
      <c r="G681" s="16"/>
      <c r="H681" s="16"/>
    </row>
    <row r="682" ht="15.75" customHeight="1">
      <c r="A682" s="16"/>
      <c r="B682" s="16"/>
      <c r="C682" s="16"/>
      <c r="D682" s="16"/>
      <c r="E682" s="16"/>
      <c r="F682" s="16"/>
      <c r="G682" s="16"/>
      <c r="H682" s="16"/>
    </row>
    <row r="683" ht="15.75" customHeight="1">
      <c r="A683" s="16"/>
      <c r="B683" s="16"/>
      <c r="C683" s="16"/>
      <c r="D683" s="16"/>
      <c r="E683" s="16"/>
      <c r="F683" s="16"/>
      <c r="G683" s="16"/>
      <c r="H683" s="16"/>
    </row>
    <row r="684" ht="15.75" customHeight="1">
      <c r="A684" s="16"/>
      <c r="B684" s="16"/>
      <c r="C684" s="16"/>
      <c r="D684" s="16"/>
      <c r="E684" s="16"/>
      <c r="F684" s="16"/>
      <c r="G684" s="16"/>
      <c r="H684" s="16"/>
    </row>
    <row r="685" ht="15.75" customHeight="1">
      <c r="A685" s="16"/>
      <c r="B685" s="16"/>
      <c r="C685" s="16"/>
      <c r="D685" s="16"/>
      <c r="E685" s="16"/>
      <c r="F685" s="16"/>
      <c r="G685" s="16"/>
      <c r="H685" s="16"/>
    </row>
    <row r="686" ht="15.75" customHeight="1">
      <c r="A686" s="16"/>
      <c r="B686" s="16"/>
      <c r="C686" s="16"/>
      <c r="D686" s="16"/>
      <c r="E686" s="16"/>
      <c r="F686" s="16"/>
      <c r="G686" s="16"/>
      <c r="H686" s="16"/>
    </row>
    <row r="687" ht="15.75" customHeight="1">
      <c r="A687" s="16"/>
      <c r="B687" s="16"/>
      <c r="C687" s="16"/>
      <c r="D687" s="16"/>
      <c r="E687" s="16"/>
      <c r="F687" s="16"/>
      <c r="G687" s="16"/>
      <c r="H687" s="16"/>
    </row>
    <row r="688" ht="15.75" customHeight="1">
      <c r="A688" s="16"/>
      <c r="B688" s="16"/>
      <c r="C688" s="16"/>
      <c r="D688" s="16"/>
      <c r="E688" s="16"/>
      <c r="F688" s="16"/>
      <c r="G688" s="16"/>
      <c r="H688" s="16"/>
    </row>
    <row r="689" ht="15.75" customHeight="1">
      <c r="A689" s="16"/>
      <c r="B689" s="16"/>
      <c r="C689" s="16"/>
      <c r="D689" s="16"/>
      <c r="E689" s="16"/>
      <c r="F689" s="16"/>
      <c r="G689" s="16"/>
      <c r="H689" s="16"/>
    </row>
    <row r="690" ht="15.75" customHeight="1">
      <c r="A690" s="16"/>
      <c r="B690" s="16"/>
      <c r="C690" s="16"/>
      <c r="D690" s="16"/>
      <c r="E690" s="16"/>
      <c r="F690" s="16"/>
      <c r="G690" s="16"/>
      <c r="H690" s="16"/>
    </row>
    <row r="691" ht="15.75" customHeight="1">
      <c r="A691" s="16"/>
      <c r="B691" s="16"/>
      <c r="C691" s="16"/>
      <c r="D691" s="16"/>
      <c r="E691" s="16"/>
      <c r="F691" s="16"/>
      <c r="G691" s="16"/>
      <c r="H691" s="16"/>
    </row>
    <row r="692" ht="15.75" customHeight="1">
      <c r="A692" s="16"/>
      <c r="B692" s="16"/>
      <c r="C692" s="16"/>
      <c r="D692" s="16"/>
      <c r="E692" s="16"/>
      <c r="F692" s="16"/>
      <c r="G692" s="16"/>
      <c r="H692" s="16"/>
    </row>
    <row r="693" ht="15.75" customHeight="1">
      <c r="A693" s="16"/>
      <c r="B693" s="16"/>
      <c r="C693" s="16"/>
      <c r="D693" s="16"/>
      <c r="E693" s="16"/>
      <c r="F693" s="16"/>
      <c r="G693" s="16"/>
      <c r="H693" s="16"/>
    </row>
    <row r="694" ht="15.75" customHeight="1">
      <c r="A694" s="16"/>
      <c r="B694" s="16"/>
      <c r="C694" s="16"/>
      <c r="D694" s="16"/>
      <c r="E694" s="16"/>
      <c r="F694" s="16"/>
      <c r="G694" s="16"/>
      <c r="H694" s="16"/>
    </row>
    <row r="695" ht="15.75" customHeight="1">
      <c r="A695" s="16"/>
      <c r="B695" s="16"/>
      <c r="C695" s="16"/>
      <c r="D695" s="16"/>
      <c r="E695" s="16"/>
      <c r="F695" s="16"/>
      <c r="G695" s="16"/>
      <c r="H695" s="16"/>
    </row>
    <row r="696" ht="15.75" customHeight="1">
      <c r="A696" s="16"/>
      <c r="B696" s="16"/>
      <c r="C696" s="16"/>
      <c r="D696" s="16"/>
      <c r="E696" s="16"/>
      <c r="F696" s="16"/>
      <c r="G696" s="16"/>
      <c r="H696" s="16"/>
    </row>
    <row r="697" ht="15.75" customHeight="1">
      <c r="A697" s="16"/>
      <c r="B697" s="16"/>
      <c r="C697" s="16"/>
      <c r="D697" s="16"/>
      <c r="E697" s="16"/>
      <c r="F697" s="16"/>
      <c r="G697" s="16"/>
      <c r="H697" s="16"/>
    </row>
    <row r="698" ht="15.75" customHeight="1">
      <c r="A698" s="16"/>
      <c r="B698" s="16"/>
      <c r="C698" s="16"/>
      <c r="D698" s="16"/>
      <c r="E698" s="16"/>
      <c r="F698" s="16"/>
      <c r="G698" s="16"/>
      <c r="H698" s="16"/>
    </row>
    <row r="699" ht="15.75" customHeight="1">
      <c r="A699" s="16"/>
      <c r="B699" s="16"/>
      <c r="C699" s="16"/>
      <c r="D699" s="16"/>
      <c r="E699" s="16"/>
      <c r="F699" s="16"/>
      <c r="G699" s="16"/>
      <c r="H699" s="16"/>
    </row>
    <row r="700" ht="15.75" customHeight="1">
      <c r="A700" s="16"/>
      <c r="B700" s="16"/>
      <c r="C700" s="16"/>
      <c r="D700" s="16"/>
      <c r="E700" s="16"/>
      <c r="F700" s="16"/>
      <c r="G700" s="16"/>
      <c r="H700" s="16"/>
    </row>
    <row r="701" ht="15.75" customHeight="1">
      <c r="A701" s="16"/>
      <c r="B701" s="16"/>
      <c r="C701" s="16"/>
      <c r="D701" s="16"/>
      <c r="E701" s="16"/>
      <c r="F701" s="16"/>
      <c r="G701" s="16"/>
      <c r="H701" s="16"/>
    </row>
    <row r="702" ht="15.75" customHeight="1">
      <c r="A702" s="16"/>
      <c r="B702" s="16"/>
      <c r="C702" s="16"/>
      <c r="D702" s="16"/>
      <c r="E702" s="16"/>
      <c r="F702" s="16"/>
      <c r="G702" s="16"/>
      <c r="H702" s="16"/>
    </row>
    <row r="703" ht="15.75" customHeight="1">
      <c r="A703" s="16"/>
      <c r="B703" s="16"/>
      <c r="C703" s="16"/>
      <c r="D703" s="16"/>
      <c r="E703" s="16"/>
      <c r="F703" s="16"/>
      <c r="G703" s="16"/>
      <c r="H703" s="16"/>
    </row>
    <row r="704" ht="15.75" customHeight="1">
      <c r="A704" s="16"/>
      <c r="B704" s="16"/>
      <c r="C704" s="16"/>
      <c r="D704" s="16"/>
      <c r="E704" s="16"/>
      <c r="F704" s="16"/>
      <c r="G704" s="16"/>
      <c r="H704" s="16"/>
    </row>
    <row r="705" ht="15.75" customHeight="1">
      <c r="A705" s="16"/>
      <c r="B705" s="16"/>
      <c r="C705" s="16"/>
      <c r="D705" s="16"/>
      <c r="E705" s="16"/>
      <c r="F705" s="16"/>
      <c r="G705" s="16"/>
      <c r="H705" s="16"/>
    </row>
    <row r="706" ht="15.75" customHeight="1">
      <c r="A706" s="16"/>
      <c r="B706" s="16"/>
      <c r="C706" s="16"/>
      <c r="D706" s="16"/>
      <c r="E706" s="16"/>
      <c r="F706" s="16"/>
      <c r="G706" s="16"/>
      <c r="H706" s="16"/>
    </row>
    <row r="707" ht="15.75" customHeight="1">
      <c r="A707" s="16"/>
      <c r="B707" s="16"/>
      <c r="C707" s="16"/>
      <c r="D707" s="16"/>
      <c r="E707" s="16"/>
      <c r="F707" s="16"/>
      <c r="G707" s="16"/>
      <c r="H707" s="16"/>
    </row>
    <row r="708" ht="15.75" customHeight="1">
      <c r="A708" s="16"/>
      <c r="B708" s="16"/>
      <c r="C708" s="16"/>
      <c r="D708" s="16"/>
      <c r="E708" s="16"/>
      <c r="F708" s="16"/>
      <c r="G708" s="16"/>
      <c r="H708" s="16"/>
    </row>
    <row r="709" ht="15.75" customHeight="1">
      <c r="A709" s="16"/>
      <c r="B709" s="16"/>
      <c r="C709" s="16"/>
      <c r="D709" s="16"/>
      <c r="E709" s="16"/>
      <c r="F709" s="16"/>
      <c r="G709" s="16"/>
      <c r="H709" s="16"/>
    </row>
    <row r="710" ht="15.75" customHeight="1">
      <c r="A710" s="16"/>
      <c r="B710" s="16"/>
      <c r="C710" s="16"/>
      <c r="D710" s="16"/>
      <c r="E710" s="16"/>
      <c r="F710" s="16"/>
      <c r="G710" s="16"/>
      <c r="H710" s="16"/>
    </row>
    <row r="711" ht="15.75" customHeight="1">
      <c r="A711" s="16"/>
      <c r="B711" s="16"/>
      <c r="C711" s="16"/>
      <c r="D711" s="16"/>
      <c r="E711" s="16"/>
      <c r="F711" s="16"/>
      <c r="G711" s="16"/>
      <c r="H711" s="16"/>
    </row>
    <row r="712" ht="15.75" customHeight="1">
      <c r="A712" s="16"/>
      <c r="B712" s="16"/>
      <c r="C712" s="16"/>
      <c r="D712" s="16"/>
      <c r="E712" s="16"/>
      <c r="F712" s="16"/>
      <c r="G712" s="16"/>
      <c r="H712" s="16"/>
    </row>
    <row r="713" ht="15.75" customHeight="1">
      <c r="A713" s="16"/>
      <c r="B713" s="16"/>
      <c r="C713" s="16"/>
      <c r="D713" s="16"/>
      <c r="E713" s="16"/>
      <c r="F713" s="16"/>
      <c r="G713" s="16"/>
      <c r="H713" s="16"/>
    </row>
    <row r="714" ht="15.75" customHeight="1">
      <c r="A714" s="16"/>
      <c r="B714" s="16"/>
      <c r="C714" s="16"/>
      <c r="D714" s="16"/>
      <c r="E714" s="16"/>
      <c r="F714" s="16"/>
      <c r="G714" s="16"/>
      <c r="H714" s="16"/>
    </row>
    <row r="715" ht="15.75" customHeight="1">
      <c r="A715" s="16"/>
      <c r="B715" s="16"/>
      <c r="C715" s="16"/>
      <c r="D715" s="16"/>
      <c r="E715" s="16"/>
      <c r="F715" s="16"/>
      <c r="G715" s="16"/>
      <c r="H715" s="16"/>
    </row>
    <row r="716" ht="15.75" customHeight="1">
      <c r="A716" s="16"/>
      <c r="B716" s="16"/>
      <c r="C716" s="16"/>
      <c r="D716" s="16"/>
      <c r="E716" s="16"/>
      <c r="F716" s="16"/>
      <c r="G716" s="16"/>
      <c r="H716" s="16"/>
    </row>
    <row r="717" ht="15.75" customHeight="1">
      <c r="A717" s="16"/>
      <c r="B717" s="16"/>
      <c r="C717" s="16"/>
      <c r="D717" s="16"/>
      <c r="E717" s="16"/>
      <c r="F717" s="16"/>
      <c r="G717" s="16"/>
      <c r="H717" s="16"/>
    </row>
    <row r="718" ht="15.75" customHeight="1">
      <c r="A718" s="16"/>
      <c r="B718" s="16"/>
      <c r="C718" s="16"/>
      <c r="D718" s="16"/>
      <c r="E718" s="16"/>
      <c r="F718" s="16"/>
      <c r="G718" s="16"/>
      <c r="H718" s="16"/>
    </row>
    <row r="719" ht="15.75" customHeight="1">
      <c r="A719" s="16"/>
      <c r="B719" s="16"/>
      <c r="C719" s="16"/>
      <c r="D719" s="16"/>
      <c r="E719" s="16"/>
      <c r="F719" s="16"/>
      <c r="G719" s="16"/>
      <c r="H719" s="16"/>
    </row>
    <row r="720" ht="15.75" customHeight="1">
      <c r="A720" s="16"/>
      <c r="B720" s="16"/>
      <c r="C720" s="16"/>
      <c r="D720" s="16"/>
      <c r="E720" s="16"/>
      <c r="F720" s="16"/>
      <c r="G720" s="16"/>
      <c r="H720" s="16"/>
    </row>
    <row r="721" ht="15.75" customHeight="1">
      <c r="A721" s="16"/>
      <c r="B721" s="16"/>
      <c r="C721" s="16"/>
      <c r="D721" s="16"/>
      <c r="E721" s="16"/>
      <c r="F721" s="16"/>
      <c r="G721" s="16"/>
      <c r="H721" s="16"/>
    </row>
    <row r="722" ht="15.75" customHeight="1">
      <c r="A722" s="16"/>
      <c r="B722" s="16"/>
      <c r="C722" s="16"/>
      <c r="D722" s="16"/>
      <c r="E722" s="16"/>
      <c r="F722" s="16"/>
      <c r="G722" s="16"/>
      <c r="H722" s="16"/>
    </row>
    <row r="723" ht="15.75" customHeight="1">
      <c r="A723" s="16"/>
      <c r="B723" s="16"/>
      <c r="C723" s="16"/>
      <c r="D723" s="16"/>
      <c r="E723" s="16"/>
      <c r="F723" s="16"/>
      <c r="G723" s="16"/>
      <c r="H723" s="16"/>
    </row>
    <row r="724" ht="15.75" customHeight="1">
      <c r="A724" s="16"/>
      <c r="B724" s="16"/>
      <c r="C724" s="16"/>
      <c r="D724" s="16"/>
      <c r="E724" s="16"/>
      <c r="F724" s="16"/>
      <c r="G724" s="16"/>
      <c r="H724" s="16"/>
    </row>
    <row r="725" ht="15.75" customHeight="1">
      <c r="A725" s="16"/>
      <c r="B725" s="16"/>
      <c r="C725" s="16"/>
      <c r="D725" s="16"/>
      <c r="E725" s="16"/>
      <c r="F725" s="16"/>
      <c r="G725" s="16"/>
      <c r="H725" s="16"/>
    </row>
    <row r="726" ht="15.75" customHeight="1">
      <c r="A726" s="16"/>
      <c r="B726" s="16"/>
      <c r="C726" s="16"/>
      <c r="D726" s="16"/>
      <c r="E726" s="16"/>
      <c r="F726" s="16"/>
      <c r="G726" s="16"/>
      <c r="H726" s="16"/>
    </row>
    <row r="727" ht="15.75" customHeight="1">
      <c r="A727" s="16"/>
      <c r="B727" s="16"/>
      <c r="C727" s="16"/>
      <c r="D727" s="16"/>
      <c r="E727" s="16"/>
      <c r="F727" s="16"/>
      <c r="G727" s="16"/>
      <c r="H727" s="16"/>
    </row>
    <row r="728" ht="15.75" customHeight="1">
      <c r="A728" s="16"/>
      <c r="B728" s="16"/>
      <c r="C728" s="16"/>
      <c r="D728" s="16"/>
      <c r="E728" s="16"/>
      <c r="F728" s="16"/>
      <c r="G728" s="16"/>
      <c r="H728" s="16"/>
    </row>
    <row r="729" ht="15.75" customHeight="1">
      <c r="A729" s="16"/>
      <c r="B729" s="16"/>
      <c r="C729" s="16"/>
      <c r="D729" s="16"/>
      <c r="E729" s="16"/>
      <c r="F729" s="16"/>
      <c r="G729" s="16"/>
      <c r="H729" s="16"/>
    </row>
    <row r="730" ht="15.75" customHeight="1">
      <c r="A730" s="16"/>
      <c r="B730" s="16"/>
      <c r="C730" s="16"/>
      <c r="D730" s="16"/>
      <c r="E730" s="16"/>
      <c r="F730" s="16"/>
      <c r="G730" s="16"/>
      <c r="H730" s="16"/>
    </row>
    <row r="731" ht="15.75" customHeight="1">
      <c r="A731" s="16"/>
      <c r="B731" s="16"/>
      <c r="C731" s="16"/>
      <c r="D731" s="16"/>
      <c r="E731" s="16"/>
      <c r="F731" s="16"/>
      <c r="G731" s="16"/>
      <c r="H731" s="16"/>
    </row>
    <row r="732" ht="15.75" customHeight="1">
      <c r="A732" s="16"/>
      <c r="B732" s="16"/>
      <c r="C732" s="16"/>
      <c r="D732" s="16"/>
      <c r="E732" s="16"/>
      <c r="F732" s="16"/>
      <c r="G732" s="16"/>
      <c r="H732" s="16"/>
    </row>
    <row r="733" ht="15.75" customHeight="1">
      <c r="A733" s="16"/>
      <c r="B733" s="16"/>
      <c r="C733" s="16"/>
      <c r="D733" s="16"/>
      <c r="E733" s="16"/>
      <c r="F733" s="16"/>
      <c r="G733" s="16"/>
      <c r="H733" s="16"/>
    </row>
    <row r="734" ht="15.75" customHeight="1">
      <c r="A734" s="16"/>
      <c r="B734" s="16"/>
      <c r="C734" s="16"/>
      <c r="D734" s="16"/>
      <c r="E734" s="16"/>
      <c r="F734" s="16"/>
      <c r="G734" s="16"/>
      <c r="H734" s="16"/>
    </row>
    <row r="735" ht="15.75" customHeight="1">
      <c r="A735" s="16"/>
      <c r="B735" s="16"/>
      <c r="C735" s="16"/>
      <c r="D735" s="16"/>
      <c r="E735" s="16"/>
      <c r="F735" s="16"/>
      <c r="G735" s="16"/>
      <c r="H735" s="16"/>
    </row>
    <row r="736" ht="15.75" customHeight="1">
      <c r="A736" s="16"/>
      <c r="B736" s="16"/>
      <c r="C736" s="16"/>
      <c r="D736" s="16"/>
      <c r="E736" s="16"/>
      <c r="F736" s="16"/>
      <c r="G736" s="16"/>
      <c r="H736" s="16"/>
    </row>
    <row r="737" ht="15.75" customHeight="1">
      <c r="A737" s="16"/>
      <c r="B737" s="16"/>
      <c r="C737" s="16"/>
      <c r="D737" s="16"/>
      <c r="E737" s="16"/>
      <c r="F737" s="16"/>
      <c r="G737" s="16"/>
      <c r="H737" s="16"/>
    </row>
    <row r="738" ht="15.75" customHeight="1">
      <c r="A738" s="16"/>
      <c r="B738" s="16"/>
      <c r="C738" s="16"/>
      <c r="D738" s="16"/>
      <c r="E738" s="16"/>
      <c r="F738" s="16"/>
      <c r="G738" s="16"/>
      <c r="H738" s="16"/>
    </row>
    <row r="739" ht="15.75" customHeight="1">
      <c r="A739" s="16"/>
      <c r="B739" s="16"/>
      <c r="C739" s="16"/>
      <c r="D739" s="16"/>
      <c r="E739" s="16"/>
      <c r="F739" s="16"/>
      <c r="G739" s="16"/>
      <c r="H739" s="16"/>
    </row>
    <row r="740" ht="15.75" customHeight="1">
      <c r="A740" s="16"/>
      <c r="B740" s="16"/>
      <c r="C740" s="16"/>
      <c r="D740" s="16"/>
      <c r="E740" s="16"/>
      <c r="F740" s="16"/>
      <c r="G740" s="16"/>
      <c r="H740" s="16"/>
    </row>
    <row r="741" ht="15.75" customHeight="1">
      <c r="A741" s="16"/>
      <c r="B741" s="16"/>
      <c r="C741" s="16"/>
      <c r="D741" s="16"/>
      <c r="E741" s="16"/>
      <c r="F741" s="16"/>
      <c r="G741" s="16"/>
      <c r="H741" s="16"/>
    </row>
    <row r="742" ht="15.75" customHeight="1">
      <c r="A742" s="16"/>
      <c r="B742" s="16"/>
      <c r="C742" s="16"/>
      <c r="D742" s="16"/>
      <c r="E742" s="16"/>
      <c r="F742" s="16"/>
      <c r="G742" s="16"/>
      <c r="H742" s="16"/>
    </row>
    <row r="743" ht="15.75" customHeight="1">
      <c r="A743" s="16"/>
      <c r="B743" s="16"/>
      <c r="C743" s="16"/>
      <c r="D743" s="16"/>
      <c r="E743" s="16"/>
      <c r="F743" s="16"/>
      <c r="G743" s="16"/>
      <c r="H743" s="16"/>
    </row>
    <row r="744" ht="15.75" customHeight="1">
      <c r="A744" s="16"/>
      <c r="B744" s="16"/>
      <c r="C744" s="16"/>
      <c r="D744" s="16"/>
      <c r="E744" s="16"/>
      <c r="F744" s="16"/>
      <c r="G744" s="16"/>
      <c r="H744" s="16"/>
    </row>
    <row r="745" ht="15.75" customHeight="1">
      <c r="A745" s="16"/>
      <c r="B745" s="16"/>
      <c r="C745" s="16"/>
      <c r="D745" s="16"/>
      <c r="E745" s="16"/>
      <c r="F745" s="16"/>
      <c r="G745" s="16"/>
      <c r="H745" s="16"/>
    </row>
    <row r="746" ht="15.75" customHeight="1">
      <c r="A746" s="16"/>
      <c r="B746" s="16"/>
      <c r="C746" s="16"/>
      <c r="D746" s="16"/>
      <c r="E746" s="16"/>
      <c r="F746" s="16"/>
      <c r="G746" s="16"/>
      <c r="H746" s="16"/>
    </row>
    <row r="747" ht="15.75" customHeight="1">
      <c r="A747" s="16"/>
      <c r="B747" s="16"/>
      <c r="C747" s="16"/>
      <c r="D747" s="16"/>
      <c r="E747" s="16"/>
      <c r="F747" s="16"/>
      <c r="G747" s="16"/>
      <c r="H747" s="16"/>
    </row>
    <row r="748" ht="15.75" customHeight="1">
      <c r="A748" s="16"/>
      <c r="B748" s="16"/>
      <c r="C748" s="16"/>
      <c r="D748" s="16"/>
      <c r="E748" s="16"/>
      <c r="F748" s="16"/>
      <c r="G748" s="16"/>
      <c r="H748" s="16"/>
    </row>
    <row r="749" ht="15.75" customHeight="1">
      <c r="A749" s="16"/>
      <c r="B749" s="16"/>
      <c r="C749" s="16"/>
      <c r="D749" s="16"/>
      <c r="E749" s="16"/>
      <c r="F749" s="16"/>
      <c r="G749" s="16"/>
      <c r="H749" s="16"/>
    </row>
    <row r="750" ht="15.75" customHeight="1">
      <c r="A750" s="16"/>
      <c r="B750" s="16"/>
      <c r="C750" s="16"/>
      <c r="D750" s="16"/>
      <c r="E750" s="16"/>
      <c r="F750" s="16"/>
      <c r="G750" s="16"/>
      <c r="H750" s="16"/>
    </row>
    <row r="751" ht="15.75" customHeight="1">
      <c r="A751" s="16"/>
      <c r="B751" s="16"/>
      <c r="C751" s="16"/>
      <c r="D751" s="16"/>
      <c r="E751" s="16"/>
      <c r="F751" s="16"/>
      <c r="G751" s="16"/>
      <c r="H751" s="16"/>
    </row>
    <row r="752" ht="15.75" customHeight="1">
      <c r="A752" s="16"/>
      <c r="B752" s="16"/>
      <c r="C752" s="16"/>
      <c r="D752" s="16"/>
      <c r="E752" s="16"/>
      <c r="F752" s="16"/>
      <c r="G752" s="16"/>
      <c r="H752" s="16"/>
    </row>
    <row r="753" ht="15.75" customHeight="1">
      <c r="A753" s="16"/>
      <c r="B753" s="16"/>
      <c r="C753" s="16"/>
      <c r="D753" s="16"/>
      <c r="E753" s="16"/>
      <c r="F753" s="16"/>
      <c r="G753" s="16"/>
      <c r="H753" s="16"/>
    </row>
    <row r="754" ht="15.75" customHeight="1">
      <c r="A754" s="16"/>
      <c r="B754" s="16"/>
      <c r="C754" s="16"/>
      <c r="D754" s="16"/>
      <c r="E754" s="16"/>
      <c r="F754" s="16"/>
      <c r="G754" s="16"/>
      <c r="H754" s="16"/>
    </row>
    <row r="755" ht="15.75" customHeight="1">
      <c r="A755" s="16"/>
      <c r="B755" s="16"/>
      <c r="C755" s="16"/>
      <c r="D755" s="16"/>
      <c r="E755" s="16"/>
      <c r="F755" s="16"/>
      <c r="G755" s="16"/>
      <c r="H755" s="16"/>
    </row>
    <row r="756" ht="15.75" customHeight="1">
      <c r="A756" s="16"/>
      <c r="B756" s="16"/>
      <c r="C756" s="16"/>
      <c r="D756" s="16"/>
      <c r="E756" s="16"/>
      <c r="F756" s="16"/>
      <c r="G756" s="16"/>
      <c r="H756" s="16"/>
    </row>
    <row r="757" ht="15.75" customHeight="1">
      <c r="A757" s="16"/>
      <c r="B757" s="16"/>
      <c r="C757" s="16"/>
      <c r="D757" s="16"/>
      <c r="E757" s="16"/>
      <c r="F757" s="16"/>
      <c r="G757" s="16"/>
      <c r="H757" s="16"/>
    </row>
    <row r="758" ht="15.75" customHeight="1">
      <c r="A758" s="16"/>
      <c r="B758" s="16"/>
      <c r="C758" s="16"/>
      <c r="D758" s="16"/>
      <c r="E758" s="16"/>
      <c r="F758" s="16"/>
      <c r="G758" s="16"/>
      <c r="H758" s="16"/>
    </row>
    <row r="759" ht="15.75" customHeight="1">
      <c r="A759" s="16"/>
      <c r="B759" s="16"/>
      <c r="C759" s="16"/>
      <c r="D759" s="16"/>
      <c r="E759" s="16"/>
      <c r="F759" s="16"/>
      <c r="G759" s="16"/>
      <c r="H759" s="16"/>
    </row>
    <row r="760" ht="15.75" customHeight="1">
      <c r="A760" s="16"/>
      <c r="B760" s="16"/>
      <c r="C760" s="16"/>
      <c r="D760" s="16"/>
      <c r="E760" s="16"/>
      <c r="F760" s="16"/>
      <c r="G760" s="16"/>
      <c r="H760" s="16"/>
    </row>
    <row r="761" ht="15.75" customHeight="1">
      <c r="A761" s="16"/>
      <c r="B761" s="16"/>
      <c r="C761" s="16"/>
      <c r="D761" s="16"/>
      <c r="E761" s="16"/>
      <c r="F761" s="16"/>
      <c r="G761" s="16"/>
      <c r="H761" s="16"/>
    </row>
    <row r="762" ht="15.75" customHeight="1">
      <c r="A762" s="16"/>
      <c r="B762" s="16"/>
      <c r="C762" s="16"/>
      <c r="D762" s="16"/>
      <c r="E762" s="16"/>
      <c r="F762" s="16"/>
      <c r="G762" s="16"/>
      <c r="H762" s="16"/>
    </row>
    <row r="763" ht="15.75" customHeight="1">
      <c r="A763" s="16"/>
      <c r="B763" s="16"/>
      <c r="C763" s="16"/>
      <c r="D763" s="16"/>
      <c r="E763" s="16"/>
      <c r="F763" s="16"/>
      <c r="G763" s="16"/>
      <c r="H763" s="16"/>
    </row>
    <row r="764" ht="15.75" customHeight="1">
      <c r="A764" s="16"/>
      <c r="B764" s="16"/>
      <c r="C764" s="16"/>
      <c r="D764" s="16"/>
      <c r="E764" s="16"/>
      <c r="F764" s="16"/>
      <c r="G764" s="16"/>
      <c r="H764" s="16"/>
    </row>
    <row r="765" ht="15.75" customHeight="1">
      <c r="A765" s="16"/>
      <c r="B765" s="16"/>
      <c r="C765" s="16"/>
      <c r="D765" s="16"/>
      <c r="E765" s="16"/>
      <c r="F765" s="16"/>
      <c r="G765" s="16"/>
      <c r="H765" s="16"/>
    </row>
    <row r="766" ht="15.75" customHeight="1">
      <c r="A766" s="16"/>
      <c r="B766" s="16"/>
      <c r="C766" s="16"/>
      <c r="D766" s="16"/>
      <c r="E766" s="16"/>
      <c r="F766" s="16"/>
      <c r="G766" s="16"/>
      <c r="H766" s="16"/>
    </row>
    <row r="767" ht="15.75" customHeight="1">
      <c r="A767" s="16"/>
      <c r="B767" s="16"/>
      <c r="C767" s="16"/>
      <c r="D767" s="16"/>
      <c r="E767" s="16"/>
      <c r="F767" s="16"/>
      <c r="G767" s="16"/>
      <c r="H767" s="16"/>
    </row>
    <row r="768" ht="15.75" customHeight="1">
      <c r="A768" s="16"/>
      <c r="B768" s="16"/>
      <c r="C768" s="16"/>
      <c r="D768" s="16"/>
      <c r="E768" s="16"/>
      <c r="F768" s="16"/>
      <c r="G768" s="16"/>
      <c r="H768" s="16"/>
    </row>
    <row r="769" ht="15.75" customHeight="1">
      <c r="A769" s="16"/>
      <c r="B769" s="16"/>
      <c r="C769" s="16"/>
      <c r="D769" s="16"/>
      <c r="E769" s="16"/>
      <c r="F769" s="16"/>
      <c r="G769" s="16"/>
      <c r="H769" s="16"/>
    </row>
    <row r="770" ht="15.75" customHeight="1">
      <c r="A770" s="16"/>
      <c r="B770" s="16"/>
      <c r="C770" s="16"/>
      <c r="D770" s="16"/>
      <c r="E770" s="16"/>
      <c r="F770" s="16"/>
      <c r="G770" s="16"/>
      <c r="H770" s="16"/>
    </row>
    <row r="771" ht="15.75" customHeight="1">
      <c r="A771" s="16"/>
      <c r="B771" s="16"/>
      <c r="C771" s="16"/>
      <c r="D771" s="16"/>
      <c r="E771" s="16"/>
      <c r="F771" s="16"/>
      <c r="G771" s="16"/>
      <c r="H771" s="16"/>
    </row>
    <row r="772" ht="15.75" customHeight="1">
      <c r="A772" s="16"/>
      <c r="B772" s="16"/>
      <c r="C772" s="16"/>
      <c r="D772" s="16"/>
      <c r="E772" s="16"/>
      <c r="F772" s="16"/>
      <c r="G772" s="16"/>
      <c r="H772" s="16"/>
    </row>
    <row r="773" ht="15.75" customHeight="1">
      <c r="A773" s="16"/>
      <c r="B773" s="16"/>
      <c r="C773" s="16"/>
      <c r="D773" s="16"/>
      <c r="E773" s="16"/>
      <c r="F773" s="16"/>
      <c r="G773" s="16"/>
      <c r="H773" s="16"/>
    </row>
    <row r="774" ht="15.75" customHeight="1">
      <c r="A774" s="16"/>
      <c r="B774" s="16"/>
      <c r="C774" s="16"/>
      <c r="D774" s="16"/>
      <c r="E774" s="16"/>
      <c r="F774" s="16"/>
      <c r="G774" s="16"/>
      <c r="H774" s="16"/>
    </row>
    <row r="775" ht="15.75" customHeight="1">
      <c r="A775" s="16"/>
      <c r="B775" s="16"/>
      <c r="C775" s="16"/>
      <c r="D775" s="16"/>
      <c r="E775" s="16"/>
      <c r="F775" s="16"/>
      <c r="G775" s="16"/>
      <c r="H775" s="16"/>
    </row>
    <row r="776" ht="15.75" customHeight="1">
      <c r="A776" s="16"/>
      <c r="B776" s="16"/>
      <c r="C776" s="16"/>
      <c r="D776" s="16"/>
      <c r="E776" s="16"/>
      <c r="F776" s="16"/>
      <c r="G776" s="16"/>
      <c r="H776" s="16"/>
    </row>
    <row r="777" ht="15.75" customHeight="1">
      <c r="A777" s="16"/>
      <c r="B777" s="16"/>
      <c r="C777" s="16"/>
      <c r="D777" s="16"/>
      <c r="E777" s="16"/>
      <c r="F777" s="16"/>
      <c r="G777" s="16"/>
      <c r="H777" s="16"/>
    </row>
    <row r="778" ht="15.75" customHeight="1">
      <c r="A778" s="16"/>
      <c r="B778" s="16"/>
      <c r="C778" s="16"/>
      <c r="D778" s="16"/>
      <c r="E778" s="16"/>
      <c r="F778" s="16"/>
      <c r="G778" s="16"/>
      <c r="H778" s="16"/>
    </row>
    <row r="779" ht="15.75" customHeight="1">
      <c r="A779" s="16"/>
      <c r="B779" s="16"/>
      <c r="C779" s="16"/>
      <c r="D779" s="16"/>
      <c r="E779" s="16"/>
      <c r="F779" s="16"/>
      <c r="G779" s="16"/>
      <c r="H779" s="16"/>
    </row>
    <row r="780" ht="15.75" customHeight="1">
      <c r="A780" s="16"/>
      <c r="B780" s="16"/>
      <c r="C780" s="16"/>
      <c r="D780" s="16"/>
      <c r="E780" s="16"/>
      <c r="F780" s="16"/>
      <c r="G780" s="16"/>
      <c r="H780" s="16"/>
    </row>
    <row r="781" ht="15.75" customHeight="1">
      <c r="A781" s="16"/>
      <c r="B781" s="16"/>
      <c r="C781" s="16"/>
      <c r="D781" s="16"/>
      <c r="E781" s="16"/>
      <c r="F781" s="16"/>
      <c r="G781" s="16"/>
      <c r="H781" s="16"/>
    </row>
    <row r="782" ht="15.75" customHeight="1">
      <c r="A782" s="16"/>
      <c r="B782" s="16"/>
      <c r="C782" s="16"/>
      <c r="D782" s="16"/>
      <c r="E782" s="16"/>
      <c r="F782" s="16"/>
      <c r="G782" s="16"/>
      <c r="H782" s="16"/>
    </row>
    <row r="783" ht="15.75" customHeight="1">
      <c r="A783" s="16"/>
      <c r="B783" s="16"/>
      <c r="C783" s="16"/>
      <c r="D783" s="16"/>
      <c r="E783" s="16"/>
      <c r="F783" s="16"/>
      <c r="G783" s="16"/>
      <c r="H783" s="16"/>
    </row>
    <row r="784" ht="15.75" customHeight="1">
      <c r="A784" s="16"/>
      <c r="B784" s="16"/>
      <c r="C784" s="16"/>
      <c r="D784" s="16"/>
      <c r="E784" s="16"/>
      <c r="F784" s="16"/>
      <c r="G784" s="16"/>
      <c r="H784" s="16"/>
    </row>
    <row r="785" ht="15.75" customHeight="1">
      <c r="A785" s="16"/>
      <c r="B785" s="16"/>
      <c r="C785" s="16"/>
      <c r="D785" s="16"/>
      <c r="E785" s="16"/>
      <c r="F785" s="16"/>
      <c r="G785" s="16"/>
      <c r="H785" s="16"/>
    </row>
    <row r="786" ht="15.75" customHeight="1">
      <c r="A786" s="16"/>
      <c r="B786" s="16"/>
      <c r="C786" s="16"/>
      <c r="D786" s="16"/>
      <c r="E786" s="16"/>
      <c r="F786" s="16"/>
      <c r="G786" s="16"/>
      <c r="H786" s="16"/>
    </row>
    <row r="787" ht="15.75" customHeight="1">
      <c r="A787" s="16"/>
      <c r="B787" s="16"/>
      <c r="C787" s="16"/>
      <c r="D787" s="16"/>
      <c r="E787" s="16"/>
      <c r="F787" s="16"/>
      <c r="G787" s="16"/>
      <c r="H787" s="16"/>
    </row>
    <row r="788" ht="15.75" customHeight="1">
      <c r="A788" s="16"/>
      <c r="B788" s="16"/>
      <c r="C788" s="16"/>
      <c r="D788" s="16"/>
      <c r="E788" s="16"/>
      <c r="F788" s="16"/>
      <c r="G788" s="16"/>
      <c r="H788" s="16"/>
    </row>
    <row r="789" ht="15.75" customHeight="1">
      <c r="A789" s="16"/>
      <c r="B789" s="16"/>
      <c r="C789" s="16"/>
      <c r="D789" s="16"/>
      <c r="E789" s="16"/>
      <c r="F789" s="16"/>
      <c r="G789" s="16"/>
      <c r="H789" s="16"/>
    </row>
    <row r="790" ht="15.75" customHeight="1">
      <c r="A790" s="16"/>
      <c r="B790" s="16"/>
      <c r="C790" s="16"/>
      <c r="D790" s="16"/>
      <c r="E790" s="16"/>
      <c r="F790" s="16"/>
      <c r="G790" s="16"/>
      <c r="H790" s="16"/>
    </row>
    <row r="791" ht="15.75" customHeight="1">
      <c r="A791" s="16"/>
      <c r="B791" s="16"/>
      <c r="C791" s="16"/>
      <c r="D791" s="16"/>
      <c r="E791" s="16"/>
      <c r="F791" s="16"/>
      <c r="G791" s="16"/>
      <c r="H791" s="16"/>
    </row>
    <row r="792" ht="15.75" customHeight="1">
      <c r="A792" s="16"/>
      <c r="B792" s="16"/>
      <c r="C792" s="16"/>
      <c r="D792" s="16"/>
      <c r="E792" s="16"/>
      <c r="F792" s="16"/>
      <c r="G792" s="16"/>
      <c r="H792" s="16"/>
    </row>
    <row r="793" ht="15.75" customHeight="1">
      <c r="A793" s="16"/>
      <c r="B793" s="16"/>
      <c r="C793" s="16"/>
      <c r="D793" s="16"/>
      <c r="E793" s="16"/>
      <c r="F793" s="16"/>
      <c r="G793" s="16"/>
      <c r="H793" s="16"/>
    </row>
    <row r="794" ht="15.75" customHeight="1">
      <c r="A794" s="16"/>
      <c r="B794" s="16"/>
      <c r="C794" s="16"/>
      <c r="D794" s="16"/>
      <c r="E794" s="16"/>
      <c r="F794" s="16"/>
      <c r="G794" s="16"/>
      <c r="H794" s="16"/>
    </row>
    <row r="795" ht="15.75" customHeight="1">
      <c r="A795" s="16"/>
      <c r="B795" s="16"/>
      <c r="C795" s="16"/>
      <c r="D795" s="16"/>
      <c r="E795" s="16"/>
      <c r="F795" s="16"/>
      <c r="G795" s="16"/>
      <c r="H795" s="16"/>
    </row>
    <row r="796" ht="15.75" customHeight="1">
      <c r="A796" s="16"/>
      <c r="B796" s="16"/>
      <c r="C796" s="16"/>
      <c r="D796" s="16"/>
      <c r="E796" s="16"/>
      <c r="F796" s="16"/>
      <c r="G796" s="16"/>
      <c r="H796" s="16"/>
    </row>
    <row r="797" ht="15.75" customHeight="1">
      <c r="A797" s="16"/>
      <c r="B797" s="16"/>
      <c r="C797" s="16"/>
      <c r="D797" s="16"/>
      <c r="E797" s="16"/>
      <c r="F797" s="16"/>
      <c r="G797" s="16"/>
      <c r="H797" s="16"/>
    </row>
    <row r="798" ht="15.75" customHeight="1">
      <c r="A798" s="16"/>
      <c r="B798" s="16"/>
      <c r="C798" s="16"/>
      <c r="D798" s="16"/>
      <c r="E798" s="16"/>
      <c r="F798" s="16"/>
      <c r="G798" s="16"/>
      <c r="H798" s="16"/>
    </row>
    <row r="799" ht="15.75" customHeight="1">
      <c r="A799" s="16"/>
      <c r="B799" s="16"/>
      <c r="C799" s="16"/>
      <c r="D799" s="16"/>
      <c r="E799" s="16"/>
      <c r="F799" s="16"/>
      <c r="G799" s="16"/>
      <c r="H799" s="16"/>
    </row>
    <row r="800" ht="15.75" customHeight="1">
      <c r="A800" s="16"/>
      <c r="B800" s="16"/>
      <c r="C800" s="16"/>
      <c r="D800" s="16"/>
      <c r="E800" s="16"/>
      <c r="F800" s="16"/>
      <c r="G800" s="16"/>
      <c r="H800" s="16"/>
    </row>
    <row r="801" ht="15.75" customHeight="1">
      <c r="A801" s="16"/>
      <c r="B801" s="16"/>
      <c r="C801" s="16"/>
      <c r="D801" s="16"/>
      <c r="E801" s="16"/>
      <c r="F801" s="16"/>
      <c r="G801" s="16"/>
      <c r="H801" s="16"/>
    </row>
    <row r="802" ht="15.75" customHeight="1">
      <c r="A802" s="16"/>
      <c r="B802" s="16"/>
      <c r="C802" s="16"/>
      <c r="D802" s="16"/>
      <c r="E802" s="16"/>
      <c r="F802" s="16"/>
      <c r="G802" s="16"/>
      <c r="H802" s="16"/>
    </row>
    <row r="803" ht="15.75" customHeight="1">
      <c r="A803" s="16"/>
      <c r="B803" s="16"/>
      <c r="C803" s="16"/>
      <c r="D803" s="16"/>
      <c r="E803" s="16"/>
      <c r="F803" s="16"/>
      <c r="G803" s="16"/>
      <c r="H803" s="16"/>
    </row>
    <row r="804" ht="15.75" customHeight="1">
      <c r="A804" s="16"/>
      <c r="B804" s="16"/>
      <c r="C804" s="16"/>
      <c r="D804" s="16"/>
      <c r="E804" s="16"/>
      <c r="F804" s="16"/>
      <c r="G804" s="16"/>
      <c r="H804" s="16"/>
    </row>
    <row r="805" ht="15.75" customHeight="1">
      <c r="A805" s="16"/>
      <c r="B805" s="16"/>
      <c r="C805" s="16"/>
      <c r="D805" s="16"/>
      <c r="E805" s="16"/>
      <c r="F805" s="16"/>
      <c r="G805" s="16"/>
      <c r="H805" s="16"/>
    </row>
    <row r="806" ht="15.75" customHeight="1">
      <c r="A806" s="16"/>
      <c r="B806" s="16"/>
      <c r="C806" s="16"/>
      <c r="D806" s="16"/>
      <c r="E806" s="16"/>
      <c r="F806" s="16"/>
      <c r="G806" s="16"/>
      <c r="H806" s="16"/>
    </row>
    <row r="807" ht="15.75" customHeight="1">
      <c r="A807" s="16"/>
      <c r="B807" s="16"/>
      <c r="C807" s="16"/>
      <c r="D807" s="16"/>
      <c r="E807" s="16"/>
      <c r="F807" s="16"/>
      <c r="G807" s="16"/>
      <c r="H807" s="16"/>
    </row>
    <row r="808" ht="15.75" customHeight="1">
      <c r="A808" s="16"/>
      <c r="B808" s="16"/>
      <c r="C808" s="16"/>
      <c r="D808" s="16"/>
      <c r="E808" s="16"/>
      <c r="F808" s="16"/>
      <c r="G808" s="16"/>
      <c r="H808" s="16"/>
    </row>
    <row r="809" ht="15.75" customHeight="1">
      <c r="A809" s="16"/>
      <c r="B809" s="16"/>
      <c r="C809" s="16"/>
      <c r="D809" s="16"/>
      <c r="E809" s="16"/>
      <c r="F809" s="16"/>
      <c r="G809" s="16"/>
      <c r="H809" s="16"/>
    </row>
    <row r="810" ht="15.75" customHeight="1">
      <c r="A810" s="16"/>
      <c r="B810" s="16"/>
      <c r="C810" s="16"/>
      <c r="D810" s="16"/>
      <c r="E810" s="16"/>
      <c r="F810" s="16"/>
      <c r="G810" s="16"/>
      <c r="H810" s="16"/>
    </row>
    <row r="811" ht="15.75" customHeight="1">
      <c r="A811" s="16"/>
      <c r="B811" s="16"/>
      <c r="C811" s="16"/>
      <c r="D811" s="16"/>
      <c r="E811" s="16"/>
      <c r="F811" s="16"/>
      <c r="G811" s="16"/>
      <c r="H811" s="16"/>
    </row>
    <row r="812" ht="15.75" customHeight="1">
      <c r="A812" s="16"/>
      <c r="B812" s="16"/>
      <c r="C812" s="16"/>
      <c r="D812" s="16"/>
      <c r="E812" s="16"/>
      <c r="F812" s="16"/>
      <c r="G812" s="16"/>
      <c r="H812" s="16"/>
    </row>
    <row r="813" ht="15.75" customHeight="1">
      <c r="A813" s="16"/>
      <c r="B813" s="16"/>
      <c r="C813" s="16"/>
      <c r="D813" s="16"/>
      <c r="E813" s="16"/>
      <c r="F813" s="16"/>
      <c r="G813" s="16"/>
      <c r="H813" s="16"/>
    </row>
    <row r="814" ht="15.75" customHeight="1">
      <c r="A814" s="16"/>
      <c r="B814" s="16"/>
      <c r="C814" s="16"/>
      <c r="D814" s="16"/>
      <c r="E814" s="16"/>
      <c r="F814" s="16"/>
      <c r="G814" s="16"/>
      <c r="H814" s="16"/>
    </row>
    <row r="815" ht="15.75" customHeight="1">
      <c r="A815" s="16"/>
      <c r="B815" s="16"/>
      <c r="C815" s="16"/>
      <c r="D815" s="16"/>
      <c r="E815" s="16"/>
      <c r="F815" s="16"/>
      <c r="G815" s="16"/>
      <c r="H815" s="16"/>
    </row>
    <row r="816" ht="15.75" customHeight="1">
      <c r="A816" s="16"/>
      <c r="B816" s="16"/>
      <c r="C816" s="16"/>
      <c r="D816" s="16"/>
      <c r="E816" s="16"/>
      <c r="F816" s="16"/>
      <c r="G816" s="16"/>
      <c r="H816" s="16"/>
    </row>
    <row r="817" ht="15.75" customHeight="1">
      <c r="A817" s="16"/>
      <c r="B817" s="16"/>
      <c r="C817" s="16"/>
      <c r="D817" s="16"/>
      <c r="E817" s="16"/>
      <c r="F817" s="16"/>
      <c r="G817" s="16"/>
      <c r="H817" s="16"/>
    </row>
    <row r="818" ht="15.75" customHeight="1">
      <c r="A818" s="16"/>
      <c r="B818" s="16"/>
      <c r="C818" s="16"/>
      <c r="D818" s="16"/>
      <c r="E818" s="16"/>
      <c r="F818" s="16"/>
      <c r="G818" s="16"/>
      <c r="H818" s="16"/>
    </row>
    <row r="819" ht="15.75" customHeight="1">
      <c r="A819" s="16"/>
      <c r="B819" s="16"/>
      <c r="C819" s="16"/>
      <c r="D819" s="16"/>
      <c r="E819" s="16"/>
      <c r="F819" s="16"/>
      <c r="G819" s="16"/>
      <c r="H819" s="16"/>
    </row>
    <row r="820" ht="15.75" customHeight="1">
      <c r="A820" s="16"/>
      <c r="B820" s="16"/>
      <c r="C820" s="16"/>
      <c r="D820" s="16"/>
      <c r="E820" s="16"/>
      <c r="F820" s="16"/>
      <c r="G820" s="16"/>
      <c r="H820" s="16"/>
    </row>
    <row r="821" ht="15.75" customHeight="1">
      <c r="A821" s="16"/>
      <c r="B821" s="16"/>
      <c r="C821" s="16"/>
      <c r="D821" s="16"/>
      <c r="E821" s="16"/>
      <c r="F821" s="16"/>
      <c r="G821" s="16"/>
      <c r="H821" s="16"/>
    </row>
    <row r="822" ht="15.75" customHeight="1">
      <c r="A822" s="16"/>
      <c r="B822" s="16"/>
      <c r="C822" s="16"/>
      <c r="D822" s="16"/>
      <c r="E822" s="16"/>
      <c r="F822" s="16"/>
      <c r="G822" s="16"/>
      <c r="H822" s="16"/>
    </row>
    <row r="823" ht="15.75" customHeight="1">
      <c r="A823" s="16"/>
      <c r="B823" s="16"/>
      <c r="C823" s="16"/>
      <c r="D823" s="16"/>
      <c r="E823" s="16"/>
      <c r="F823" s="16"/>
      <c r="G823" s="16"/>
      <c r="H823" s="16"/>
    </row>
    <row r="824" ht="15.75" customHeight="1">
      <c r="A824" s="16"/>
      <c r="B824" s="16"/>
      <c r="C824" s="16"/>
      <c r="D824" s="16"/>
      <c r="E824" s="16"/>
      <c r="F824" s="16"/>
      <c r="G824" s="16"/>
      <c r="H824" s="16"/>
    </row>
    <row r="825" ht="15.75" customHeight="1">
      <c r="A825" s="16"/>
      <c r="B825" s="16"/>
      <c r="C825" s="16"/>
      <c r="D825" s="16"/>
      <c r="E825" s="16"/>
      <c r="F825" s="16"/>
      <c r="G825" s="16"/>
      <c r="H825" s="16"/>
    </row>
    <row r="826" ht="15.75" customHeight="1">
      <c r="A826" s="16"/>
      <c r="B826" s="16"/>
      <c r="C826" s="16"/>
      <c r="D826" s="16"/>
      <c r="E826" s="16"/>
      <c r="F826" s="16"/>
      <c r="G826" s="16"/>
      <c r="H826" s="16"/>
    </row>
    <row r="827" ht="15.75" customHeight="1">
      <c r="A827" s="16"/>
      <c r="B827" s="16"/>
      <c r="C827" s="16"/>
      <c r="D827" s="16"/>
      <c r="E827" s="16"/>
      <c r="F827" s="16"/>
      <c r="G827" s="16"/>
      <c r="H827" s="16"/>
    </row>
    <row r="828" ht="15.75" customHeight="1">
      <c r="A828" s="16"/>
      <c r="B828" s="16"/>
      <c r="C828" s="16"/>
      <c r="D828" s="16"/>
      <c r="E828" s="16"/>
      <c r="F828" s="16"/>
      <c r="G828" s="16"/>
      <c r="H828" s="16"/>
    </row>
    <row r="829" ht="15.75" customHeight="1">
      <c r="A829" s="16"/>
      <c r="B829" s="16"/>
      <c r="C829" s="16"/>
      <c r="D829" s="16"/>
      <c r="E829" s="16"/>
      <c r="F829" s="16"/>
      <c r="G829" s="16"/>
      <c r="H829" s="16"/>
    </row>
    <row r="830" ht="15.75" customHeight="1">
      <c r="A830" s="16"/>
      <c r="B830" s="16"/>
      <c r="C830" s="16"/>
      <c r="D830" s="16"/>
      <c r="E830" s="16"/>
      <c r="F830" s="16"/>
      <c r="G830" s="16"/>
      <c r="H830" s="16"/>
    </row>
    <row r="831" ht="15.75" customHeight="1">
      <c r="A831" s="16"/>
      <c r="B831" s="16"/>
      <c r="C831" s="16"/>
      <c r="D831" s="16"/>
      <c r="E831" s="16"/>
      <c r="F831" s="16"/>
      <c r="G831" s="16"/>
      <c r="H831" s="16"/>
    </row>
    <row r="832" ht="15.75" customHeight="1">
      <c r="A832" s="16"/>
      <c r="B832" s="16"/>
      <c r="C832" s="16"/>
      <c r="D832" s="16"/>
      <c r="E832" s="16"/>
      <c r="F832" s="16"/>
      <c r="G832" s="16"/>
      <c r="H832" s="16"/>
    </row>
    <row r="833" ht="15.75" customHeight="1">
      <c r="A833" s="16"/>
      <c r="B833" s="16"/>
      <c r="C833" s="16"/>
      <c r="D833" s="16"/>
      <c r="E833" s="16"/>
      <c r="F833" s="16"/>
      <c r="G833" s="16"/>
      <c r="H833" s="16"/>
    </row>
    <row r="834" ht="15.75" customHeight="1">
      <c r="A834" s="16"/>
      <c r="B834" s="16"/>
      <c r="C834" s="16"/>
      <c r="D834" s="16"/>
      <c r="E834" s="16"/>
      <c r="F834" s="16"/>
      <c r="G834" s="16"/>
      <c r="H834" s="16"/>
    </row>
    <row r="835" ht="15.75" customHeight="1">
      <c r="A835" s="16"/>
      <c r="B835" s="16"/>
      <c r="C835" s="16"/>
      <c r="D835" s="16"/>
      <c r="E835" s="16"/>
      <c r="F835" s="16"/>
      <c r="G835" s="16"/>
      <c r="H835" s="16"/>
    </row>
    <row r="836" ht="15.75" customHeight="1">
      <c r="A836" s="16"/>
      <c r="B836" s="16"/>
      <c r="C836" s="16"/>
      <c r="D836" s="16"/>
      <c r="E836" s="16"/>
      <c r="F836" s="16"/>
      <c r="G836" s="16"/>
      <c r="H836" s="16"/>
    </row>
    <row r="837" ht="15.75" customHeight="1">
      <c r="A837" s="16"/>
      <c r="B837" s="16"/>
      <c r="C837" s="16"/>
      <c r="D837" s="16"/>
      <c r="E837" s="16"/>
      <c r="F837" s="16"/>
      <c r="G837" s="16"/>
      <c r="H837" s="16"/>
    </row>
    <row r="838" ht="15.75" customHeight="1">
      <c r="A838" s="16"/>
      <c r="B838" s="16"/>
      <c r="C838" s="16"/>
      <c r="D838" s="16"/>
      <c r="E838" s="16"/>
      <c r="F838" s="16"/>
      <c r="G838" s="16"/>
      <c r="H838" s="16"/>
    </row>
    <row r="839" ht="15.75" customHeight="1">
      <c r="A839" s="16"/>
      <c r="B839" s="16"/>
      <c r="C839" s="16"/>
      <c r="D839" s="16"/>
      <c r="E839" s="16"/>
      <c r="F839" s="16"/>
      <c r="G839" s="16"/>
      <c r="H839" s="16"/>
    </row>
    <row r="840" ht="15.75" customHeight="1">
      <c r="A840" s="16"/>
      <c r="B840" s="16"/>
      <c r="C840" s="16"/>
      <c r="D840" s="16"/>
      <c r="E840" s="16"/>
      <c r="F840" s="16"/>
      <c r="G840" s="16"/>
      <c r="H840" s="16"/>
    </row>
    <row r="841" ht="15.75" customHeight="1">
      <c r="A841" s="16"/>
      <c r="B841" s="16"/>
      <c r="C841" s="16"/>
      <c r="D841" s="16"/>
      <c r="E841" s="16"/>
      <c r="F841" s="16"/>
      <c r="G841" s="16"/>
      <c r="H841" s="16"/>
    </row>
    <row r="842" ht="15.75" customHeight="1">
      <c r="A842" s="16"/>
      <c r="B842" s="16"/>
      <c r="C842" s="16"/>
      <c r="D842" s="16"/>
      <c r="E842" s="16"/>
      <c r="F842" s="16"/>
      <c r="G842" s="16"/>
      <c r="H842" s="16"/>
    </row>
    <row r="843" ht="15.75" customHeight="1">
      <c r="A843" s="16"/>
      <c r="B843" s="16"/>
      <c r="C843" s="16"/>
      <c r="D843" s="16"/>
      <c r="E843" s="16"/>
      <c r="F843" s="16"/>
      <c r="G843" s="16"/>
      <c r="H843" s="16"/>
    </row>
    <row r="844" ht="15.75" customHeight="1">
      <c r="A844" s="16"/>
      <c r="B844" s="16"/>
      <c r="C844" s="16"/>
      <c r="D844" s="16"/>
      <c r="E844" s="16"/>
      <c r="F844" s="16"/>
      <c r="G844" s="16"/>
      <c r="H844" s="16"/>
    </row>
    <row r="845" ht="15.75" customHeight="1">
      <c r="A845" s="16"/>
      <c r="B845" s="16"/>
      <c r="C845" s="16"/>
      <c r="D845" s="16"/>
      <c r="E845" s="16"/>
      <c r="F845" s="16"/>
      <c r="G845" s="16"/>
      <c r="H845" s="16"/>
    </row>
    <row r="846" ht="15.75" customHeight="1">
      <c r="A846" s="16"/>
      <c r="B846" s="16"/>
      <c r="C846" s="16"/>
      <c r="D846" s="16"/>
      <c r="E846" s="16"/>
      <c r="F846" s="16"/>
      <c r="G846" s="16"/>
      <c r="H846" s="16"/>
    </row>
    <row r="847" ht="15.75" customHeight="1">
      <c r="A847" s="16"/>
      <c r="B847" s="16"/>
      <c r="C847" s="16"/>
      <c r="D847" s="16"/>
      <c r="E847" s="16"/>
      <c r="F847" s="16"/>
      <c r="G847" s="16"/>
      <c r="H847" s="16"/>
    </row>
    <row r="848" ht="15.75" customHeight="1">
      <c r="A848" s="16"/>
      <c r="B848" s="16"/>
      <c r="C848" s="16"/>
      <c r="D848" s="16"/>
      <c r="E848" s="16"/>
      <c r="F848" s="16"/>
      <c r="G848" s="16"/>
      <c r="H848" s="16"/>
    </row>
    <row r="849" ht="15.75" customHeight="1">
      <c r="A849" s="16"/>
      <c r="B849" s="16"/>
      <c r="C849" s="16"/>
      <c r="D849" s="16"/>
      <c r="E849" s="16"/>
      <c r="F849" s="16"/>
      <c r="G849" s="16"/>
      <c r="H849" s="16"/>
    </row>
    <row r="850" ht="15.75" customHeight="1">
      <c r="A850" s="16"/>
      <c r="B850" s="16"/>
      <c r="C850" s="16"/>
      <c r="D850" s="16"/>
      <c r="E850" s="16"/>
      <c r="F850" s="16"/>
      <c r="G850" s="16"/>
      <c r="H850" s="16"/>
    </row>
    <row r="851" ht="15.75" customHeight="1">
      <c r="A851" s="16"/>
      <c r="B851" s="16"/>
      <c r="C851" s="16"/>
      <c r="D851" s="16"/>
      <c r="E851" s="16"/>
      <c r="F851" s="16"/>
      <c r="G851" s="16"/>
      <c r="H851" s="16"/>
    </row>
    <row r="852" ht="15.75" customHeight="1">
      <c r="A852" s="16"/>
      <c r="B852" s="16"/>
      <c r="C852" s="16"/>
      <c r="D852" s="16"/>
      <c r="E852" s="16"/>
      <c r="F852" s="16"/>
      <c r="G852" s="16"/>
      <c r="H852" s="16"/>
    </row>
    <row r="853" ht="15.75" customHeight="1">
      <c r="A853" s="16"/>
      <c r="B853" s="16"/>
      <c r="C853" s="16"/>
      <c r="D853" s="16"/>
      <c r="E853" s="16"/>
      <c r="F853" s="16"/>
      <c r="G853" s="16"/>
      <c r="H853" s="16"/>
    </row>
    <row r="854" ht="15.75" customHeight="1">
      <c r="A854" s="16"/>
      <c r="B854" s="16"/>
      <c r="C854" s="16"/>
      <c r="D854" s="16"/>
      <c r="E854" s="16"/>
      <c r="F854" s="16"/>
      <c r="G854" s="16"/>
      <c r="H854" s="16"/>
    </row>
    <row r="855" ht="15.75" customHeight="1">
      <c r="A855" s="16"/>
      <c r="B855" s="16"/>
      <c r="C855" s="16"/>
      <c r="D855" s="16"/>
      <c r="E855" s="16"/>
      <c r="F855" s="16"/>
      <c r="G855" s="16"/>
      <c r="H855" s="16"/>
    </row>
    <row r="856" ht="15.75" customHeight="1">
      <c r="A856" s="16"/>
      <c r="B856" s="16"/>
      <c r="C856" s="16"/>
      <c r="D856" s="16"/>
      <c r="E856" s="16"/>
      <c r="F856" s="16"/>
      <c r="G856" s="16"/>
      <c r="H856" s="16"/>
    </row>
    <row r="857" ht="15.75" customHeight="1">
      <c r="A857" s="16"/>
      <c r="B857" s="16"/>
      <c r="C857" s="16"/>
      <c r="D857" s="16"/>
      <c r="E857" s="16"/>
      <c r="F857" s="16"/>
      <c r="G857" s="16"/>
      <c r="H857" s="16"/>
    </row>
    <row r="858" ht="15.75" customHeight="1">
      <c r="A858" s="16"/>
      <c r="B858" s="16"/>
      <c r="C858" s="16"/>
      <c r="D858" s="16"/>
      <c r="E858" s="16"/>
      <c r="F858" s="16"/>
      <c r="G858" s="16"/>
      <c r="H858" s="16"/>
    </row>
    <row r="859" ht="15.75" customHeight="1">
      <c r="A859" s="16"/>
      <c r="B859" s="16"/>
      <c r="C859" s="16"/>
      <c r="D859" s="16"/>
      <c r="E859" s="16"/>
      <c r="F859" s="16"/>
      <c r="G859" s="16"/>
      <c r="H859" s="16"/>
    </row>
    <row r="860" ht="15.75" customHeight="1">
      <c r="A860" s="16"/>
      <c r="B860" s="16"/>
      <c r="C860" s="16"/>
      <c r="D860" s="16"/>
      <c r="E860" s="16"/>
      <c r="F860" s="16"/>
      <c r="G860" s="16"/>
      <c r="H860" s="16"/>
    </row>
    <row r="861" ht="15.75" customHeight="1">
      <c r="A861" s="16"/>
      <c r="B861" s="16"/>
      <c r="C861" s="16"/>
      <c r="D861" s="16"/>
      <c r="E861" s="16"/>
      <c r="F861" s="16"/>
      <c r="G861" s="16"/>
      <c r="H861" s="16"/>
    </row>
    <row r="862" ht="15.75" customHeight="1">
      <c r="A862" s="16"/>
      <c r="B862" s="16"/>
      <c r="C862" s="16"/>
      <c r="D862" s="16"/>
      <c r="E862" s="16"/>
      <c r="F862" s="16"/>
      <c r="G862" s="16"/>
      <c r="H862" s="16"/>
    </row>
    <row r="863" ht="15.75" customHeight="1">
      <c r="A863" s="16"/>
      <c r="B863" s="16"/>
      <c r="C863" s="16"/>
      <c r="D863" s="16"/>
      <c r="E863" s="16"/>
      <c r="F863" s="16"/>
      <c r="G863" s="16"/>
      <c r="H863" s="16"/>
    </row>
    <row r="864" ht="15.75" customHeight="1">
      <c r="A864" s="16"/>
      <c r="B864" s="16"/>
      <c r="C864" s="16"/>
      <c r="D864" s="16"/>
      <c r="E864" s="16"/>
      <c r="F864" s="16"/>
      <c r="G864" s="16"/>
      <c r="H864" s="16"/>
    </row>
    <row r="865" ht="15.75" customHeight="1">
      <c r="A865" s="16"/>
      <c r="B865" s="16"/>
      <c r="C865" s="16"/>
      <c r="D865" s="16"/>
      <c r="E865" s="16"/>
      <c r="F865" s="16"/>
      <c r="G865" s="16"/>
      <c r="H865" s="16"/>
    </row>
    <row r="866" ht="15.75" customHeight="1">
      <c r="A866" s="16"/>
      <c r="B866" s="16"/>
      <c r="C866" s="16"/>
      <c r="D866" s="16"/>
      <c r="E866" s="16"/>
      <c r="F866" s="16"/>
      <c r="G866" s="16"/>
      <c r="H866" s="16"/>
    </row>
    <row r="867" ht="15.75" customHeight="1">
      <c r="A867" s="16"/>
      <c r="B867" s="16"/>
      <c r="C867" s="16"/>
      <c r="D867" s="16"/>
      <c r="E867" s="16"/>
      <c r="F867" s="16"/>
      <c r="G867" s="16"/>
      <c r="H867" s="16"/>
    </row>
    <row r="868" ht="15.75" customHeight="1">
      <c r="A868" s="16"/>
      <c r="B868" s="16"/>
      <c r="C868" s="16"/>
      <c r="D868" s="16"/>
      <c r="E868" s="16"/>
      <c r="F868" s="16"/>
      <c r="G868" s="16"/>
      <c r="H868" s="16"/>
    </row>
    <row r="869" ht="15.75" customHeight="1">
      <c r="A869" s="16"/>
      <c r="B869" s="16"/>
      <c r="C869" s="16"/>
      <c r="D869" s="16"/>
      <c r="E869" s="16"/>
      <c r="F869" s="16"/>
      <c r="G869" s="16"/>
      <c r="H869" s="16"/>
    </row>
    <row r="870" ht="15.75" customHeight="1">
      <c r="A870" s="16"/>
      <c r="B870" s="16"/>
      <c r="C870" s="16"/>
      <c r="D870" s="16"/>
      <c r="E870" s="16"/>
      <c r="F870" s="16"/>
      <c r="G870" s="16"/>
      <c r="H870" s="16"/>
    </row>
    <row r="871" ht="15.75" customHeight="1">
      <c r="A871" s="16"/>
      <c r="B871" s="16"/>
      <c r="C871" s="16"/>
      <c r="D871" s="16"/>
      <c r="E871" s="16"/>
      <c r="F871" s="16"/>
      <c r="G871" s="16"/>
      <c r="H871" s="16"/>
    </row>
    <row r="872" ht="15.75" customHeight="1">
      <c r="A872" s="16"/>
      <c r="B872" s="16"/>
      <c r="C872" s="16"/>
      <c r="D872" s="16"/>
      <c r="E872" s="16"/>
      <c r="F872" s="16"/>
      <c r="G872" s="16"/>
      <c r="H872" s="16"/>
    </row>
    <row r="873" ht="15.75" customHeight="1">
      <c r="A873" s="16"/>
      <c r="B873" s="16"/>
      <c r="C873" s="16"/>
      <c r="D873" s="16"/>
      <c r="E873" s="16"/>
      <c r="F873" s="16"/>
      <c r="G873" s="16"/>
      <c r="H873" s="16"/>
    </row>
    <row r="874" ht="15.75" customHeight="1">
      <c r="A874" s="16"/>
      <c r="B874" s="16"/>
      <c r="C874" s="16"/>
      <c r="D874" s="16"/>
      <c r="E874" s="16"/>
      <c r="F874" s="16"/>
      <c r="G874" s="16"/>
      <c r="H874" s="16"/>
    </row>
    <row r="875" ht="15.75" customHeight="1">
      <c r="A875" s="16"/>
      <c r="B875" s="16"/>
      <c r="C875" s="16"/>
      <c r="D875" s="16"/>
      <c r="E875" s="16"/>
      <c r="F875" s="16"/>
      <c r="G875" s="16"/>
      <c r="H875" s="16"/>
    </row>
    <row r="876" ht="15.75" customHeight="1">
      <c r="A876" s="16"/>
      <c r="B876" s="16"/>
      <c r="C876" s="16"/>
      <c r="D876" s="16"/>
      <c r="E876" s="16"/>
      <c r="F876" s="16"/>
      <c r="G876" s="16"/>
      <c r="H876" s="16"/>
    </row>
    <row r="877" ht="15.75" customHeight="1">
      <c r="A877" s="16"/>
      <c r="B877" s="16"/>
      <c r="C877" s="16"/>
      <c r="D877" s="16"/>
      <c r="E877" s="16"/>
      <c r="F877" s="16"/>
      <c r="G877" s="16"/>
      <c r="H877" s="16"/>
    </row>
    <row r="878" ht="15.75" customHeight="1">
      <c r="A878" s="16"/>
      <c r="B878" s="16"/>
      <c r="C878" s="16"/>
      <c r="D878" s="16"/>
      <c r="E878" s="16"/>
      <c r="F878" s="16"/>
      <c r="G878" s="16"/>
      <c r="H878" s="16"/>
    </row>
    <row r="879" ht="15.75" customHeight="1">
      <c r="A879" s="16"/>
      <c r="B879" s="16"/>
      <c r="C879" s="16"/>
      <c r="D879" s="16"/>
      <c r="E879" s="16"/>
      <c r="F879" s="16"/>
      <c r="G879" s="16"/>
      <c r="H879" s="16"/>
    </row>
    <row r="880" ht="15.75" customHeight="1">
      <c r="A880" s="16"/>
      <c r="B880" s="16"/>
      <c r="C880" s="16"/>
      <c r="D880" s="16"/>
      <c r="E880" s="16"/>
      <c r="F880" s="16"/>
      <c r="G880" s="16"/>
      <c r="H880" s="16"/>
    </row>
    <row r="881" ht="15.75" customHeight="1">
      <c r="A881" s="16"/>
      <c r="B881" s="16"/>
      <c r="C881" s="16"/>
      <c r="D881" s="16"/>
      <c r="E881" s="16"/>
      <c r="F881" s="16"/>
      <c r="G881" s="16"/>
      <c r="H881" s="16"/>
    </row>
    <row r="882" ht="15.75" customHeight="1">
      <c r="A882" s="16"/>
      <c r="B882" s="16"/>
      <c r="C882" s="16"/>
      <c r="D882" s="16"/>
      <c r="E882" s="16"/>
      <c r="F882" s="16"/>
      <c r="G882" s="16"/>
      <c r="H882" s="16"/>
    </row>
    <row r="883" ht="15.75" customHeight="1">
      <c r="A883" s="16"/>
      <c r="B883" s="16"/>
      <c r="C883" s="16"/>
      <c r="D883" s="16"/>
      <c r="E883" s="16"/>
      <c r="F883" s="16"/>
      <c r="G883" s="16"/>
      <c r="H883" s="16"/>
    </row>
    <row r="884" ht="15.75" customHeight="1">
      <c r="A884" s="16"/>
      <c r="B884" s="16"/>
      <c r="C884" s="16"/>
      <c r="D884" s="16"/>
      <c r="E884" s="16"/>
      <c r="F884" s="16"/>
      <c r="G884" s="16"/>
      <c r="H884" s="16"/>
    </row>
    <row r="885" ht="15.75" customHeight="1">
      <c r="A885" s="16"/>
      <c r="B885" s="16"/>
      <c r="C885" s="16"/>
      <c r="D885" s="16"/>
      <c r="E885" s="16"/>
      <c r="F885" s="16"/>
      <c r="G885" s="16"/>
      <c r="H885" s="16"/>
    </row>
    <row r="886" ht="15.75" customHeight="1">
      <c r="A886" s="16"/>
      <c r="B886" s="16"/>
      <c r="C886" s="16"/>
      <c r="D886" s="16"/>
      <c r="E886" s="16"/>
      <c r="F886" s="16"/>
      <c r="G886" s="16"/>
      <c r="H886" s="16"/>
    </row>
    <row r="887" ht="15.75" customHeight="1">
      <c r="A887" s="16"/>
      <c r="B887" s="16"/>
      <c r="C887" s="16"/>
      <c r="D887" s="16"/>
      <c r="E887" s="16"/>
      <c r="F887" s="16"/>
      <c r="G887" s="16"/>
      <c r="H887" s="16"/>
    </row>
    <row r="888" ht="15.75" customHeight="1">
      <c r="A888" s="16"/>
      <c r="B888" s="16"/>
      <c r="C888" s="16"/>
      <c r="D888" s="16"/>
      <c r="E888" s="16"/>
      <c r="F888" s="16"/>
      <c r="G888" s="16"/>
      <c r="H888" s="16"/>
    </row>
    <row r="889" ht="15.75" customHeight="1">
      <c r="A889" s="16"/>
      <c r="B889" s="16"/>
      <c r="C889" s="16"/>
      <c r="D889" s="16"/>
      <c r="E889" s="16"/>
      <c r="F889" s="16"/>
      <c r="G889" s="16"/>
      <c r="H889" s="16"/>
    </row>
    <row r="890" ht="15.75" customHeight="1">
      <c r="A890" s="16"/>
      <c r="B890" s="16"/>
      <c r="C890" s="16"/>
      <c r="D890" s="16"/>
      <c r="E890" s="16"/>
      <c r="F890" s="16"/>
      <c r="G890" s="16"/>
      <c r="H890" s="16"/>
    </row>
    <row r="891" ht="15.75" customHeight="1">
      <c r="A891" s="16"/>
      <c r="B891" s="16"/>
      <c r="C891" s="16"/>
      <c r="D891" s="16"/>
      <c r="E891" s="16"/>
      <c r="F891" s="16"/>
      <c r="G891" s="16"/>
      <c r="H891" s="16"/>
    </row>
    <row r="892" ht="15.75" customHeight="1">
      <c r="A892" s="16"/>
      <c r="B892" s="16"/>
      <c r="C892" s="16"/>
      <c r="D892" s="16"/>
      <c r="E892" s="16"/>
      <c r="F892" s="16"/>
      <c r="G892" s="16"/>
      <c r="H892" s="16"/>
    </row>
    <row r="893" ht="15.75" customHeight="1">
      <c r="A893" s="16"/>
      <c r="B893" s="16"/>
      <c r="C893" s="16"/>
      <c r="D893" s="16"/>
      <c r="E893" s="16"/>
      <c r="F893" s="16"/>
      <c r="G893" s="16"/>
      <c r="H893" s="16"/>
    </row>
    <row r="894" ht="15.75" customHeight="1">
      <c r="A894" s="16"/>
      <c r="B894" s="16"/>
      <c r="C894" s="16"/>
      <c r="D894" s="16"/>
      <c r="E894" s="16"/>
      <c r="F894" s="16"/>
      <c r="G894" s="16"/>
      <c r="H894" s="16"/>
    </row>
    <row r="895" ht="15.75" customHeight="1">
      <c r="A895" s="16"/>
      <c r="B895" s="16"/>
      <c r="C895" s="16"/>
      <c r="D895" s="16"/>
      <c r="E895" s="16"/>
      <c r="F895" s="16"/>
      <c r="G895" s="16"/>
      <c r="H895" s="16"/>
    </row>
    <row r="896" ht="15.75" customHeight="1">
      <c r="A896" s="16"/>
      <c r="B896" s="16"/>
      <c r="C896" s="16"/>
      <c r="D896" s="16"/>
      <c r="E896" s="16"/>
      <c r="F896" s="16"/>
      <c r="G896" s="16"/>
      <c r="H896" s="16"/>
    </row>
    <row r="897" ht="15.75" customHeight="1">
      <c r="A897" s="16"/>
      <c r="B897" s="16"/>
      <c r="C897" s="16"/>
      <c r="D897" s="16"/>
      <c r="E897" s="16"/>
      <c r="F897" s="16"/>
      <c r="G897" s="16"/>
      <c r="H897" s="16"/>
    </row>
    <row r="898" ht="15.75" customHeight="1">
      <c r="A898" s="16"/>
      <c r="B898" s="16"/>
      <c r="C898" s="16"/>
      <c r="D898" s="16"/>
      <c r="E898" s="16"/>
      <c r="F898" s="16"/>
      <c r="G898" s="16"/>
      <c r="H898" s="16"/>
    </row>
    <row r="899" ht="15.75" customHeight="1">
      <c r="A899" s="16"/>
      <c r="B899" s="16"/>
      <c r="C899" s="16"/>
      <c r="D899" s="16"/>
      <c r="E899" s="16"/>
      <c r="F899" s="16"/>
      <c r="G899" s="16"/>
      <c r="H899" s="16"/>
    </row>
    <row r="900" ht="15.75" customHeight="1">
      <c r="A900" s="16"/>
      <c r="B900" s="16"/>
      <c r="C900" s="16"/>
      <c r="D900" s="16"/>
      <c r="E900" s="16"/>
      <c r="F900" s="16"/>
      <c r="G900" s="16"/>
      <c r="H900" s="16"/>
    </row>
    <row r="901" ht="15.75" customHeight="1">
      <c r="A901" s="16"/>
      <c r="B901" s="16"/>
      <c r="C901" s="16"/>
      <c r="D901" s="16"/>
      <c r="E901" s="16"/>
      <c r="F901" s="16"/>
      <c r="G901" s="16"/>
      <c r="H901" s="16"/>
    </row>
    <row r="902" ht="15.75" customHeight="1">
      <c r="A902" s="16"/>
      <c r="B902" s="16"/>
      <c r="C902" s="16"/>
      <c r="D902" s="16"/>
      <c r="E902" s="16"/>
      <c r="F902" s="16"/>
      <c r="G902" s="16"/>
      <c r="H902" s="16"/>
    </row>
    <row r="903" ht="15.75" customHeight="1">
      <c r="A903" s="16"/>
      <c r="B903" s="16"/>
      <c r="C903" s="16"/>
      <c r="D903" s="16"/>
      <c r="E903" s="16"/>
      <c r="F903" s="16"/>
      <c r="G903" s="16"/>
      <c r="H903" s="16"/>
    </row>
    <row r="904" ht="15.75" customHeight="1">
      <c r="A904" s="16"/>
      <c r="B904" s="16"/>
      <c r="C904" s="16"/>
      <c r="D904" s="16"/>
      <c r="E904" s="16"/>
      <c r="F904" s="16"/>
      <c r="G904" s="16"/>
      <c r="H904" s="16"/>
    </row>
    <row r="905" ht="15.75" customHeight="1">
      <c r="A905" s="16"/>
      <c r="B905" s="16"/>
      <c r="C905" s="16"/>
      <c r="D905" s="16"/>
      <c r="E905" s="16"/>
      <c r="F905" s="16"/>
      <c r="G905" s="16"/>
      <c r="H905" s="16"/>
    </row>
    <row r="906" ht="15.75" customHeight="1">
      <c r="A906" s="16"/>
      <c r="B906" s="16"/>
      <c r="C906" s="16"/>
      <c r="D906" s="16"/>
      <c r="E906" s="16"/>
      <c r="F906" s="16"/>
      <c r="G906" s="16"/>
      <c r="H906" s="16"/>
    </row>
    <row r="907" ht="15.75" customHeight="1">
      <c r="A907" s="16"/>
      <c r="B907" s="16"/>
      <c r="C907" s="16"/>
      <c r="D907" s="16"/>
      <c r="E907" s="16"/>
      <c r="F907" s="16"/>
      <c r="G907" s="16"/>
      <c r="H907" s="16"/>
    </row>
    <row r="908" ht="15.75" customHeight="1">
      <c r="A908" s="16"/>
      <c r="B908" s="16"/>
      <c r="C908" s="16"/>
      <c r="D908" s="16"/>
      <c r="E908" s="16"/>
      <c r="F908" s="16"/>
      <c r="G908" s="16"/>
      <c r="H908" s="16"/>
    </row>
    <row r="909" ht="15.75" customHeight="1">
      <c r="A909" s="16"/>
      <c r="B909" s="16"/>
      <c r="C909" s="16"/>
      <c r="D909" s="16"/>
      <c r="E909" s="16"/>
      <c r="F909" s="16"/>
      <c r="G909" s="16"/>
      <c r="H909" s="16"/>
    </row>
    <row r="910" ht="15.75" customHeight="1">
      <c r="A910" s="16"/>
      <c r="B910" s="16"/>
      <c r="C910" s="16"/>
      <c r="D910" s="16"/>
      <c r="E910" s="16"/>
      <c r="F910" s="16"/>
      <c r="G910" s="16"/>
      <c r="H910" s="16"/>
    </row>
    <row r="911" ht="15.75" customHeight="1">
      <c r="A911" s="16"/>
      <c r="B911" s="16"/>
      <c r="C911" s="16"/>
      <c r="D911" s="16"/>
      <c r="E911" s="16"/>
      <c r="F911" s="16"/>
      <c r="G911" s="16"/>
      <c r="H911" s="16"/>
    </row>
    <row r="912" ht="15.75" customHeight="1">
      <c r="A912" s="16"/>
      <c r="B912" s="16"/>
      <c r="C912" s="16"/>
      <c r="D912" s="16"/>
      <c r="E912" s="16"/>
      <c r="F912" s="16"/>
      <c r="G912" s="16"/>
      <c r="H912" s="16"/>
    </row>
    <row r="913" ht="15.75" customHeight="1">
      <c r="A913" s="16"/>
      <c r="B913" s="16"/>
      <c r="C913" s="16"/>
      <c r="D913" s="16"/>
      <c r="E913" s="16"/>
      <c r="F913" s="16"/>
      <c r="G913" s="16"/>
      <c r="H913" s="16"/>
    </row>
    <row r="914" ht="15.75" customHeight="1">
      <c r="A914" s="16"/>
      <c r="B914" s="16"/>
      <c r="C914" s="16"/>
      <c r="D914" s="16"/>
      <c r="E914" s="16"/>
      <c r="F914" s="16"/>
      <c r="G914" s="16"/>
      <c r="H914" s="16"/>
    </row>
    <row r="915" ht="15.75" customHeight="1">
      <c r="A915" s="16"/>
      <c r="B915" s="16"/>
      <c r="C915" s="16"/>
      <c r="D915" s="16"/>
      <c r="E915" s="16"/>
      <c r="F915" s="16"/>
      <c r="G915" s="16"/>
      <c r="H915" s="16"/>
    </row>
    <row r="916" ht="15.75" customHeight="1">
      <c r="A916" s="16"/>
      <c r="B916" s="16"/>
      <c r="C916" s="16"/>
      <c r="D916" s="16"/>
      <c r="E916" s="16"/>
      <c r="F916" s="16"/>
      <c r="G916" s="16"/>
      <c r="H916" s="16"/>
    </row>
    <row r="917" ht="15.75" customHeight="1">
      <c r="A917" s="16"/>
      <c r="B917" s="16"/>
      <c r="C917" s="16"/>
      <c r="D917" s="16"/>
      <c r="E917" s="16"/>
      <c r="F917" s="16"/>
      <c r="G917" s="16"/>
      <c r="H917" s="16"/>
    </row>
    <row r="918" ht="15.75" customHeight="1">
      <c r="A918" s="16"/>
      <c r="B918" s="16"/>
      <c r="C918" s="16"/>
      <c r="D918" s="16"/>
      <c r="E918" s="16"/>
      <c r="F918" s="16"/>
      <c r="G918" s="16"/>
      <c r="H918" s="16"/>
    </row>
    <row r="919" ht="15.75" customHeight="1">
      <c r="A919" s="16"/>
      <c r="B919" s="16"/>
      <c r="C919" s="16"/>
      <c r="D919" s="16"/>
      <c r="E919" s="16"/>
      <c r="F919" s="16"/>
      <c r="G919" s="16"/>
      <c r="H919" s="16"/>
    </row>
    <row r="920" ht="15.75" customHeight="1">
      <c r="A920" s="16"/>
      <c r="B920" s="16"/>
      <c r="C920" s="16"/>
      <c r="D920" s="16"/>
      <c r="E920" s="16"/>
      <c r="F920" s="16"/>
      <c r="G920" s="16"/>
      <c r="H920" s="16"/>
    </row>
    <row r="921" ht="15.75" customHeight="1">
      <c r="A921" s="16"/>
      <c r="B921" s="16"/>
      <c r="C921" s="16"/>
      <c r="D921" s="16"/>
      <c r="E921" s="16"/>
      <c r="F921" s="16"/>
      <c r="G921" s="16"/>
      <c r="H921" s="16"/>
    </row>
    <row r="922" ht="15.75" customHeight="1">
      <c r="A922" s="16"/>
      <c r="B922" s="16"/>
      <c r="C922" s="16"/>
      <c r="D922" s="16"/>
      <c r="E922" s="16"/>
      <c r="F922" s="16"/>
      <c r="G922" s="16"/>
      <c r="H922" s="16"/>
    </row>
    <row r="923" ht="15.75" customHeight="1">
      <c r="A923" s="16"/>
      <c r="B923" s="16"/>
      <c r="C923" s="16"/>
      <c r="D923" s="16"/>
      <c r="E923" s="16"/>
      <c r="F923" s="16"/>
      <c r="G923" s="16"/>
      <c r="H923" s="16"/>
    </row>
    <row r="924" ht="15.75" customHeight="1">
      <c r="A924" s="16"/>
      <c r="B924" s="16"/>
      <c r="C924" s="16"/>
      <c r="D924" s="16"/>
      <c r="E924" s="16"/>
      <c r="F924" s="16"/>
      <c r="G924" s="16"/>
      <c r="H924" s="16"/>
    </row>
    <row r="925" ht="15.75" customHeight="1">
      <c r="A925" s="16"/>
      <c r="B925" s="16"/>
      <c r="C925" s="16"/>
      <c r="D925" s="16"/>
      <c r="E925" s="16"/>
      <c r="F925" s="16"/>
      <c r="G925" s="16"/>
      <c r="H925" s="16"/>
    </row>
    <row r="926" ht="15.75" customHeight="1">
      <c r="A926" s="16"/>
      <c r="B926" s="16"/>
      <c r="C926" s="16"/>
      <c r="D926" s="16"/>
      <c r="E926" s="16"/>
      <c r="F926" s="16"/>
      <c r="G926" s="16"/>
      <c r="H926" s="16"/>
    </row>
    <row r="927" ht="15.75" customHeight="1">
      <c r="A927" s="16"/>
      <c r="B927" s="16"/>
      <c r="C927" s="16"/>
      <c r="D927" s="16"/>
      <c r="E927" s="16"/>
      <c r="F927" s="16"/>
      <c r="G927" s="16"/>
      <c r="H927" s="16"/>
    </row>
    <row r="928" ht="15.75" customHeight="1">
      <c r="A928" s="16"/>
      <c r="B928" s="16"/>
      <c r="C928" s="16"/>
      <c r="D928" s="16"/>
      <c r="E928" s="16"/>
      <c r="F928" s="16"/>
      <c r="G928" s="16"/>
      <c r="H928" s="16"/>
    </row>
    <row r="929" ht="15.75" customHeight="1">
      <c r="A929" s="16"/>
      <c r="B929" s="16"/>
      <c r="C929" s="16"/>
      <c r="D929" s="16"/>
      <c r="E929" s="16"/>
      <c r="F929" s="16"/>
      <c r="G929" s="16"/>
      <c r="H929" s="16"/>
    </row>
    <row r="930" ht="15.75" customHeight="1">
      <c r="A930" s="16"/>
      <c r="B930" s="16"/>
      <c r="C930" s="16"/>
      <c r="D930" s="16"/>
      <c r="E930" s="16"/>
      <c r="F930" s="16"/>
      <c r="G930" s="16"/>
      <c r="H930" s="16"/>
    </row>
    <row r="931" ht="15.75" customHeight="1">
      <c r="A931" s="16"/>
      <c r="B931" s="16"/>
      <c r="C931" s="16"/>
      <c r="D931" s="16"/>
      <c r="E931" s="16"/>
      <c r="F931" s="16"/>
      <c r="G931" s="16"/>
      <c r="H931" s="16"/>
    </row>
    <row r="932" ht="15.75" customHeight="1">
      <c r="A932" s="16"/>
      <c r="B932" s="16"/>
      <c r="C932" s="16"/>
      <c r="D932" s="16"/>
      <c r="E932" s="16"/>
      <c r="F932" s="16"/>
      <c r="G932" s="16"/>
      <c r="H932" s="16"/>
    </row>
    <row r="933" ht="15.75" customHeight="1">
      <c r="A933" s="16"/>
      <c r="B933" s="16"/>
      <c r="C933" s="16"/>
      <c r="D933" s="16"/>
      <c r="E933" s="16"/>
      <c r="F933" s="16"/>
      <c r="G933" s="16"/>
      <c r="H933" s="16"/>
    </row>
    <row r="934" ht="15.75" customHeight="1">
      <c r="A934" s="16"/>
      <c r="B934" s="16"/>
      <c r="C934" s="16"/>
      <c r="D934" s="16"/>
      <c r="E934" s="16"/>
      <c r="F934" s="16"/>
      <c r="G934" s="16"/>
      <c r="H934" s="16"/>
    </row>
    <row r="935" ht="15.75" customHeight="1">
      <c r="A935" s="16"/>
      <c r="B935" s="16"/>
      <c r="C935" s="16"/>
      <c r="D935" s="16"/>
      <c r="E935" s="16"/>
      <c r="F935" s="16"/>
      <c r="G935" s="16"/>
      <c r="H935" s="16"/>
    </row>
    <row r="936" ht="15.75" customHeight="1">
      <c r="A936" s="16"/>
      <c r="B936" s="16"/>
      <c r="C936" s="16"/>
      <c r="D936" s="16"/>
      <c r="E936" s="16"/>
      <c r="F936" s="16"/>
      <c r="G936" s="16"/>
      <c r="H936" s="16"/>
    </row>
    <row r="937" ht="15.75" customHeight="1">
      <c r="A937" s="16"/>
      <c r="B937" s="16"/>
      <c r="C937" s="16"/>
      <c r="D937" s="16"/>
      <c r="E937" s="16"/>
      <c r="F937" s="16"/>
      <c r="G937" s="16"/>
      <c r="H937" s="16"/>
    </row>
    <row r="938" ht="15.75" customHeight="1">
      <c r="A938" s="16"/>
      <c r="B938" s="16"/>
      <c r="C938" s="16"/>
      <c r="D938" s="16"/>
      <c r="E938" s="16"/>
      <c r="F938" s="16"/>
      <c r="G938" s="16"/>
      <c r="H938" s="16"/>
    </row>
    <row r="939" ht="15.75" customHeight="1">
      <c r="A939" s="16"/>
      <c r="B939" s="16"/>
      <c r="C939" s="16"/>
      <c r="D939" s="16"/>
      <c r="E939" s="16"/>
      <c r="F939" s="16"/>
      <c r="G939" s="16"/>
      <c r="H939" s="16"/>
    </row>
    <row r="940" ht="15.75" customHeight="1">
      <c r="A940" s="16"/>
      <c r="B940" s="16"/>
      <c r="C940" s="16"/>
      <c r="D940" s="16"/>
      <c r="E940" s="16"/>
      <c r="F940" s="16"/>
      <c r="G940" s="16"/>
      <c r="H940" s="16"/>
    </row>
    <row r="941" ht="15.75" customHeight="1">
      <c r="A941" s="16"/>
      <c r="B941" s="16"/>
      <c r="C941" s="16"/>
      <c r="D941" s="16"/>
      <c r="E941" s="16"/>
      <c r="F941" s="16"/>
      <c r="G941" s="16"/>
      <c r="H941" s="16"/>
    </row>
    <row r="942" ht="15.75" customHeight="1">
      <c r="A942" s="16"/>
      <c r="B942" s="16"/>
      <c r="C942" s="16"/>
      <c r="D942" s="16"/>
      <c r="E942" s="16"/>
      <c r="F942" s="16"/>
      <c r="G942" s="16"/>
      <c r="H942" s="16"/>
    </row>
    <row r="943" ht="15.75" customHeight="1">
      <c r="A943" s="16"/>
      <c r="B943" s="16"/>
      <c r="C943" s="16"/>
      <c r="D943" s="16"/>
      <c r="E943" s="16"/>
      <c r="F943" s="16"/>
      <c r="G943" s="16"/>
      <c r="H943" s="16"/>
    </row>
    <row r="944" ht="15.75" customHeight="1">
      <c r="A944" s="16"/>
      <c r="B944" s="16"/>
      <c r="C944" s="16"/>
      <c r="D944" s="16"/>
      <c r="E944" s="16"/>
      <c r="F944" s="16"/>
      <c r="G944" s="16"/>
      <c r="H944" s="16"/>
    </row>
    <row r="945" ht="15.75" customHeight="1">
      <c r="A945" s="16"/>
      <c r="B945" s="16"/>
      <c r="C945" s="16"/>
      <c r="D945" s="16"/>
      <c r="E945" s="16"/>
      <c r="F945" s="16"/>
      <c r="G945" s="16"/>
      <c r="H945" s="16"/>
    </row>
    <row r="946" ht="15.75" customHeight="1">
      <c r="A946" s="16"/>
      <c r="B946" s="16"/>
      <c r="C946" s="16"/>
      <c r="D946" s="16"/>
      <c r="E946" s="16"/>
      <c r="F946" s="16"/>
      <c r="G946" s="16"/>
      <c r="H946" s="16"/>
    </row>
    <row r="947" ht="15.75" customHeight="1">
      <c r="A947" s="16"/>
      <c r="B947" s="16"/>
      <c r="C947" s="16"/>
      <c r="D947" s="16"/>
      <c r="E947" s="16"/>
      <c r="F947" s="16"/>
      <c r="G947" s="16"/>
      <c r="H947" s="16"/>
    </row>
    <row r="948" ht="15.75" customHeight="1">
      <c r="A948" s="16"/>
      <c r="B948" s="16"/>
      <c r="C948" s="16"/>
      <c r="D948" s="16"/>
      <c r="E948" s="16"/>
      <c r="F948" s="16"/>
      <c r="G948" s="16"/>
      <c r="H948" s="16"/>
    </row>
    <row r="949" ht="15.75" customHeight="1">
      <c r="A949" s="16"/>
      <c r="B949" s="16"/>
      <c r="C949" s="16"/>
      <c r="D949" s="16"/>
      <c r="E949" s="16"/>
      <c r="F949" s="16"/>
      <c r="G949" s="16"/>
      <c r="H949" s="16"/>
    </row>
    <row r="950" ht="15.75" customHeight="1">
      <c r="A950" s="16"/>
      <c r="B950" s="16"/>
      <c r="C950" s="16"/>
      <c r="D950" s="16"/>
      <c r="E950" s="16"/>
      <c r="F950" s="16"/>
      <c r="G950" s="16"/>
      <c r="H950" s="16"/>
    </row>
    <row r="951" ht="15.75" customHeight="1">
      <c r="A951" s="16"/>
      <c r="B951" s="16"/>
      <c r="C951" s="16"/>
      <c r="D951" s="16"/>
      <c r="E951" s="16"/>
      <c r="F951" s="16"/>
      <c r="G951" s="16"/>
      <c r="H951" s="16"/>
    </row>
    <row r="952" ht="15.75" customHeight="1">
      <c r="A952" s="16"/>
      <c r="B952" s="16"/>
      <c r="C952" s="16"/>
      <c r="D952" s="16"/>
      <c r="E952" s="16"/>
      <c r="F952" s="16"/>
      <c r="G952" s="16"/>
      <c r="H952" s="16"/>
    </row>
    <row r="953" ht="15.75" customHeight="1">
      <c r="A953" s="16"/>
      <c r="B953" s="16"/>
      <c r="C953" s="16"/>
      <c r="D953" s="16"/>
      <c r="E953" s="16"/>
      <c r="F953" s="16"/>
      <c r="G953" s="16"/>
      <c r="H953" s="16"/>
    </row>
    <row r="954" ht="15.75" customHeight="1">
      <c r="A954" s="16"/>
      <c r="B954" s="16"/>
      <c r="C954" s="16"/>
      <c r="D954" s="16"/>
      <c r="E954" s="16"/>
      <c r="F954" s="16"/>
      <c r="G954" s="16"/>
      <c r="H954" s="16"/>
    </row>
    <row r="955" ht="15.75" customHeight="1">
      <c r="A955" s="16"/>
      <c r="B955" s="16"/>
      <c r="C955" s="16"/>
      <c r="D955" s="16"/>
      <c r="E955" s="16"/>
      <c r="F955" s="16"/>
      <c r="G955" s="16"/>
      <c r="H955" s="16"/>
    </row>
    <row r="956" ht="15.75" customHeight="1">
      <c r="A956" s="16"/>
      <c r="B956" s="16"/>
      <c r="C956" s="16"/>
      <c r="D956" s="16"/>
      <c r="E956" s="16"/>
      <c r="F956" s="16"/>
      <c r="G956" s="16"/>
      <c r="H956" s="16"/>
    </row>
    <row r="957" ht="15.75" customHeight="1">
      <c r="A957" s="16"/>
      <c r="B957" s="16"/>
      <c r="C957" s="16"/>
      <c r="D957" s="16"/>
      <c r="E957" s="16"/>
      <c r="F957" s="16"/>
      <c r="G957" s="16"/>
      <c r="H957" s="16"/>
    </row>
    <row r="958" ht="15.75" customHeight="1">
      <c r="A958" s="16"/>
      <c r="B958" s="16"/>
      <c r="C958" s="16"/>
      <c r="D958" s="16"/>
      <c r="E958" s="16"/>
      <c r="F958" s="16"/>
      <c r="G958" s="16"/>
      <c r="H958" s="16"/>
    </row>
    <row r="959" ht="15.75" customHeight="1">
      <c r="A959" s="16"/>
      <c r="B959" s="16"/>
      <c r="C959" s="16"/>
      <c r="D959" s="16"/>
      <c r="E959" s="16"/>
      <c r="F959" s="16"/>
      <c r="G959" s="16"/>
      <c r="H959" s="16"/>
    </row>
    <row r="960" ht="15.75" customHeight="1">
      <c r="A960" s="16"/>
      <c r="B960" s="16"/>
      <c r="C960" s="16"/>
      <c r="D960" s="16"/>
      <c r="E960" s="16"/>
      <c r="F960" s="16"/>
      <c r="G960" s="16"/>
      <c r="H960" s="16"/>
    </row>
    <row r="961" ht="15.75" customHeight="1">
      <c r="A961" s="16"/>
      <c r="B961" s="16"/>
      <c r="C961" s="16"/>
      <c r="D961" s="16"/>
      <c r="E961" s="16"/>
      <c r="F961" s="16"/>
      <c r="G961" s="16"/>
      <c r="H961" s="16"/>
    </row>
    <row r="962" ht="15.75" customHeight="1">
      <c r="A962" s="16"/>
      <c r="B962" s="16"/>
      <c r="C962" s="16"/>
      <c r="D962" s="16"/>
      <c r="E962" s="16"/>
      <c r="F962" s="16"/>
      <c r="G962" s="16"/>
      <c r="H962" s="16"/>
    </row>
    <row r="963" ht="15.75" customHeight="1">
      <c r="A963" s="16"/>
      <c r="B963" s="16"/>
      <c r="C963" s="16"/>
      <c r="D963" s="16"/>
      <c r="E963" s="16"/>
      <c r="F963" s="16"/>
      <c r="G963" s="16"/>
      <c r="H963" s="16"/>
    </row>
    <row r="964" ht="15.75" customHeight="1">
      <c r="A964" s="16"/>
      <c r="B964" s="16"/>
      <c r="C964" s="16"/>
      <c r="D964" s="16"/>
      <c r="E964" s="16"/>
      <c r="F964" s="16"/>
      <c r="G964" s="16"/>
      <c r="H964" s="16"/>
    </row>
    <row r="965" ht="15.75" customHeight="1">
      <c r="A965" s="16"/>
      <c r="B965" s="16"/>
      <c r="C965" s="16"/>
      <c r="D965" s="16"/>
      <c r="E965" s="16"/>
      <c r="F965" s="16"/>
      <c r="G965" s="16"/>
      <c r="H965" s="16"/>
    </row>
    <row r="966" ht="15.75" customHeight="1">
      <c r="A966" s="16"/>
      <c r="B966" s="16"/>
      <c r="C966" s="16"/>
      <c r="D966" s="16"/>
      <c r="E966" s="16"/>
      <c r="F966" s="16"/>
      <c r="G966" s="16"/>
      <c r="H966" s="16"/>
    </row>
    <row r="967" ht="15.75" customHeight="1">
      <c r="A967" s="16"/>
      <c r="B967" s="16"/>
      <c r="C967" s="16"/>
      <c r="D967" s="16"/>
      <c r="E967" s="16"/>
      <c r="F967" s="16"/>
      <c r="G967" s="16"/>
      <c r="H967" s="16"/>
    </row>
    <row r="968" ht="15.75" customHeight="1">
      <c r="A968" s="16"/>
      <c r="B968" s="16"/>
      <c r="C968" s="16"/>
      <c r="D968" s="16"/>
      <c r="E968" s="16"/>
      <c r="F968" s="16"/>
      <c r="G968" s="16"/>
      <c r="H968" s="16"/>
    </row>
    <row r="969" ht="15.75" customHeight="1">
      <c r="A969" s="16"/>
      <c r="B969" s="16"/>
      <c r="C969" s="16"/>
      <c r="D969" s="16"/>
      <c r="E969" s="16"/>
      <c r="F969" s="16"/>
      <c r="G969" s="16"/>
      <c r="H969" s="16"/>
    </row>
    <row r="970" ht="15.75" customHeight="1">
      <c r="A970" s="16"/>
      <c r="B970" s="16"/>
      <c r="C970" s="16"/>
      <c r="D970" s="16"/>
      <c r="E970" s="16"/>
      <c r="F970" s="16"/>
      <c r="G970" s="16"/>
      <c r="H970" s="16"/>
    </row>
    <row r="971" ht="15.75" customHeight="1">
      <c r="A971" s="16"/>
      <c r="B971" s="16"/>
      <c r="C971" s="16"/>
      <c r="D971" s="16"/>
      <c r="E971" s="16"/>
      <c r="F971" s="16"/>
      <c r="G971" s="16"/>
      <c r="H971" s="16"/>
    </row>
    <row r="972" ht="15.75" customHeight="1">
      <c r="A972" s="16"/>
      <c r="B972" s="16"/>
      <c r="C972" s="16"/>
      <c r="D972" s="16"/>
      <c r="E972" s="16"/>
      <c r="F972" s="16"/>
      <c r="G972" s="16"/>
      <c r="H972" s="16"/>
    </row>
    <row r="973" ht="15.75" customHeight="1">
      <c r="A973" s="16"/>
      <c r="B973" s="16"/>
      <c r="C973" s="16"/>
      <c r="D973" s="16"/>
      <c r="E973" s="16"/>
      <c r="F973" s="16"/>
      <c r="G973" s="16"/>
      <c r="H973" s="16"/>
    </row>
    <row r="974" ht="15.75" customHeight="1">
      <c r="A974" s="16"/>
      <c r="B974" s="16"/>
      <c r="C974" s="16"/>
      <c r="D974" s="16"/>
      <c r="E974" s="16"/>
      <c r="F974" s="16"/>
      <c r="G974" s="16"/>
      <c r="H974" s="16"/>
    </row>
    <row r="975" ht="15.75" customHeight="1">
      <c r="A975" s="16"/>
      <c r="B975" s="16"/>
      <c r="C975" s="16"/>
      <c r="D975" s="16"/>
      <c r="E975" s="16"/>
      <c r="F975" s="16"/>
      <c r="G975" s="16"/>
      <c r="H975" s="16"/>
    </row>
    <row r="976" ht="15.75" customHeight="1">
      <c r="A976" s="16"/>
      <c r="B976" s="16"/>
      <c r="C976" s="16"/>
      <c r="D976" s="16"/>
      <c r="E976" s="16"/>
      <c r="F976" s="16"/>
      <c r="G976" s="16"/>
      <c r="H976" s="16"/>
    </row>
    <row r="977" ht="15.75" customHeight="1">
      <c r="A977" s="16"/>
      <c r="B977" s="16"/>
      <c r="C977" s="16"/>
      <c r="D977" s="16"/>
      <c r="E977" s="16"/>
      <c r="F977" s="16"/>
      <c r="G977" s="16"/>
      <c r="H977" s="16"/>
    </row>
    <row r="978" ht="15.75" customHeight="1">
      <c r="A978" s="16"/>
      <c r="B978" s="16"/>
      <c r="C978" s="16"/>
      <c r="D978" s="16"/>
      <c r="E978" s="16"/>
      <c r="F978" s="16"/>
      <c r="G978" s="16"/>
      <c r="H978" s="16"/>
    </row>
    <row r="979" ht="15.75" customHeight="1">
      <c r="A979" s="16"/>
      <c r="B979" s="16"/>
      <c r="C979" s="16"/>
      <c r="D979" s="16"/>
      <c r="E979" s="16"/>
      <c r="F979" s="16"/>
      <c r="G979" s="16"/>
      <c r="H979" s="16"/>
    </row>
    <row r="980" ht="15.75" customHeight="1">
      <c r="A980" s="16"/>
      <c r="B980" s="16"/>
      <c r="C980" s="16"/>
      <c r="D980" s="16"/>
      <c r="E980" s="16"/>
      <c r="F980" s="16"/>
      <c r="G980" s="16"/>
      <c r="H980" s="16"/>
    </row>
    <row r="981" ht="15.75" customHeight="1">
      <c r="A981" s="16"/>
      <c r="B981" s="16"/>
      <c r="C981" s="16"/>
      <c r="D981" s="16"/>
      <c r="E981" s="16"/>
      <c r="F981" s="16"/>
      <c r="G981" s="16"/>
      <c r="H981" s="16"/>
    </row>
    <row r="982" ht="15.75" customHeight="1">
      <c r="A982" s="16"/>
      <c r="B982" s="16"/>
      <c r="C982" s="16"/>
      <c r="D982" s="16"/>
      <c r="E982" s="16"/>
      <c r="F982" s="16"/>
      <c r="G982" s="16"/>
      <c r="H982" s="16"/>
    </row>
    <row r="983" ht="15.75" customHeight="1">
      <c r="A983" s="16"/>
      <c r="B983" s="16"/>
      <c r="C983" s="16"/>
      <c r="D983" s="16"/>
      <c r="E983" s="16"/>
      <c r="F983" s="16"/>
      <c r="G983" s="16"/>
      <c r="H983" s="16"/>
    </row>
    <row r="984" ht="15.75" customHeight="1">
      <c r="A984" s="16"/>
      <c r="B984" s="16"/>
      <c r="C984" s="16"/>
      <c r="D984" s="16"/>
      <c r="E984" s="16"/>
      <c r="F984" s="16"/>
      <c r="G984" s="16"/>
      <c r="H984" s="16"/>
    </row>
    <row r="985" ht="15.75" customHeight="1">
      <c r="A985" s="16"/>
      <c r="B985" s="16"/>
      <c r="C985" s="16"/>
      <c r="D985" s="16"/>
      <c r="E985" s="16"/>
      <c r="F985" s="16"/>
      <c r="G985" s="16"/>
      <c r="H985" s="16"/>
    </row>
    <row r="986" ht="15.75" customHeight="1">
      <c r="A986" s="16"/>
      <c r="B986" s="16"/>
      <c r="C986" s="16"/>
      <c r="D986" s="16"/>
      <c r="E986" s="16"/>
      <c r="F986" s="16"/>
      <c r="G986" s="16"/>
      <c r="H986" s="16"/>
    </row>
    <row r="987" ht="15.75" customHeight="1">
      <c r="A987" s="16"/>
      <c r="B987" s="16"/>
      <c r="C987" s="16"/>
      <c r="D987" s="16"/>
      <c r="E987" s="16"/>
      <c r="F987" s="16"/>
      <c r="G987" s="16"/>
      <c r="H987" s="16"/>
    </row>
    <row r="988" ht="15.75" customHeight="1">
      <c r="A988" s="16"/>
      <c r="B988" s="16"/>
      <c r="C988" s="16"/>
      <c r="D988" s="16"/>
      <c r="E988" s="16"/>
      <c r="F988" s="16"/>
      <c r="G988" s="16"/>
      <c r="H988" s="16"/>
    </row>
    <row r="989" ht="15.75" customHeight="1">
      <c r="A989" s="16"/>
      <c r="B989" s="16"/>
      <c r="C989" s="16"/>
      <c r="D989" s="16"/>
      <c r="E989" s="16"/>
      <c r="F989" s="16"/>
      <c r="G989" s="16"/>
      <c r="H989" s="16"/>
    </row>
    <row r="990" ht="15.75" customHeight="1">
      <c r="A990" s="16"/>
      <c r="B990" s="16"/>
      <c r="C990" s="16"/>
      <c r="D990" s="16"/>
      <c r="E990" s="16"/>
      <c r="F990" s="16"/>
      <c r="G990" s="16"/>
      <c r="H990" s="16"/>
    </row>
    <row r="991" ht="15.75" customHeight="1">
      <c r="A991" s="16"/>
      <c r="B991" s="16"/>
      <c r="C991" s="16"/>
      <c r="D991" s="16"/>
      <c r="E991" s="16"/>
      <c r="F991" s="16"/>
      <c r="G991" s="16"/>
      <c r="H991" s="16"/>
    </row>
    <row r="992" ht="15.75" customHeight="1">
      <c r="A992" s="16"/>
      <c r="B992" s="16"/>
      <c r="C992" s="16"/>
      <c r="D992" s="16"/>
      <c r="E992" s="16"/>
      <c r="F992" s="16"/>
      <c r="G992" s="16"/>
      <c r="H992" s="16"/>
    </row>
    <row r="993" ht="15.75" customHeight="1">
      <c r="A993" s="16"/>
      <c r="B993" s="16"/>
      <c r="C993" s="16"/>
      <c r="D993" s="16"/>
      <c r="E993" s="16"/>
      <c r="F993" s="16"/>
      <c r="G993" s="16"/>
      <c r="H993" s="16"/>
    </row>
    <row r="994" ht="15.75" customHeight="1">
      <c r="A994" s="16"/>
      <c r="B994" s="16"/>
      <c r="C994" s="16"/>
      <c r="D994" s="16"/>
      <c r="E994" s="16"/>
      <c r="F994" s="16"/>
      <c r="G994" s="16"/>
      <c r="H994" s="16"/>
    </row>
    <row r="995" ht="15.75" customHeight="1">
      <c r="A995" s="16"/>
      <c r="B995" s="16"/>
      <c r="C995" s="16"/>
      <c r="D995" s="16"/>
      <c r="E995" s="16"/>
      <c r="F995" s="16"/>
      <c r="G995" s="16"/>
      <c r="H995" s="16"/>
    </row>
    <row r="996" ht="15.75" customHeight="1">
      <c r="A996" s="16"/>
      <c r="B996" s="16"/>
      <c r="C996" s="16"/>
      <c r="D996" s="16"/>
      <c r="E996" s="16"/>
      <c r="F996" s="16"/>
      <c r="G996" s="16"/>
      <c r="H996" s="16"/>
    </row>
    <row r="997" ht="15.75" customHeight="1">
      <c r="A997" s="16"/>
      <c r="B997" s="16"/>
      <c r="C997" s="16"/>
      <c r="D997" s="16"/>
      <c r="E997" s="16"/>
      <c r="F997" s="16"/>
      <c r="G997" s="16"/>
      <c r="H997" s="16"/>
    </row>
    <row r="998" ht="15.75" customHeight="1">
      <c r="A998" s="16"/>
      <c r="B998" s="16"/>
      <c r="C998" s="16"/>
      <c r="D998" s="16"/>
      <c r="E998" s="16"/>
      <c r="F998" s="16"/>
      <c r="G998" s="16"/>
      <c r="H998" s="16"/>
    </row>
    <row r="999" ht="15.75" customHeight="1">
      <c r="A999" s="16"/>
      <c r="B999" s="16"/>
      <c r="C999" s="16"/>
      <c r="D999" s="16"/>
      <c r="E999" s="16"/>
      <c r="F999" s="16"/>
      <c r="G999" s="16"/>
      <c r="H999" s="16"/>
    </row>
    <row r="1000" ht="15.75" customHeight="1">
      <c r="A1000" s="16"/>
      <c r="B1000" s="16"/>
      <c r="C1000" s="16"/>
      <c r="D1000" s="16"/>
      <c r="E1000" s="16"/>
      <c r="F1000" s="16"/>
      <c r="G1000" s="16"/>
      <c r="H1000" s="16"/>
    </row>
  </sheetData>
  <mergeCells count="24">
    <mergeCell ref="B1:G1"/>
    <mergeCell ref="B2:G2"/>
    <mergeCell ref="D4:E4"/>
    <mergeCell ref="D5:E5"/>
    <mergeCell ref="B6:G6"/>
    <mergeCell ref="C7:G7"/>
    <mergeCell ref="C8:G8"/>
    <mergeCell ref="C9:G9"/>
    <mergeCell ref="C10:G10"/>
    <mergeCell ref="B13:G13"/>
    <mergeCell ref="B15:G15"/>
    <mergeCell ref="B20:G20"/>
    <mergeCell ref="B22:G22"/>
    <mergeCell ref="B31:G31"/>
    <mergeCell ref="B47:G47"/>
    <mergeCell ref="B49:C49"/>
    <mergeCell ref="D49:G49"/>
    <mergeCell ref="B33:G33"/>
    <mergeCell ref="B35:G35"/>
    <mergeCell ref="B39:G39"/>
    <mergeCell ref="B41:G41"/>
    <mergeCell ref="B44:G44"/>
    <mergeCell ref="B45:G45"/>
    <mergeCell ref="B46:G46"/>
  </mergeCells>
  <printOptions horizontalCentered="1"/>
  <pageMargins bottom="0.5" footer="0.0" header="0.0" left="0.4" right="0.4" top="0.5"/>
  <pageSetup fitToHeight="0" paperSize="9" orientation="landscape"/>
  <drawing r:id="rId1"/>
</worksheet>
</file>