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a\Downloads\"/>
    </mc:Choice>
  </mc:AlternateContent>
  <xr:revisionPtr revIDLastSave="0" documentId="13_ncr:1_{4A64C11A-5338-423D-BA1C-F0BDE5CAFF3E}" xr6:coauthVersionLast="47" xr6:coauthVersionMax="47" xr10:uidLastSave="{00000000-0000-0000-0000-000000000000}"/>
  <bookViews>
    <workbookView xWindow="28680" yWindow="-135" windowWidth="16440" windowHeight="28320" xr2:uid="{3709EE33-FFA2-4976-8F59-8A202B4B94F6}"/>
  </bookViews>
  <sheets>
    <sheet name="Emprestim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8" i="2"/>
  <c r="E19" i="2"/>
  <c r="D19" i="2"/>
  <c r="D20" i="2" s="1"/>
  <c r="F18" i="2"/>
  <c r="E18" i="2"/>
  <c r="H18" i="2" s="1"/>
  <c r="D18" i="2"/>
  <c r="G18" i="2" s="1"/>
  <c r="D21" i="2" l="1"/>
  <c r="J18" i="2"/>
  <c r="F19" i="2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E20" i="2"/>
  <c r="G20" i="2" s="1"/>
  <c r="H19" i="2" l="1"/>
  <c r="H20" i="2"/>
  <c r="E21" i="2"/>
  <c r="G19" i="2"/>
  <c r="G21" i="2"/>
  <c r="D22" i="2"/>
  <c r="F66" i="2"/>
  <c r="D23" i="2" l="1"/>
  <c r="I19" i="2"/>
  <c r="E22" i="2"/>
  <c r="H21" i="2"/>
  <c r="E23" i="2" l="1"/>
  <c r="H22" i="2"/>
  <c r="G22" i="2"/>
  <c r="G23" i="2"/>
  <c r="D24" i="2"/>
  <c r="D25" i="2" l="1"/>
  <c r="H23" i="2"/>
  <c r="E24" i="2"/>
  <c r="E25" i="2" l="1"/>
  <c r="H24" i="2"/>
  <c r="G24" i="2"/>
  <c r="D26" i="2"/>
  <c r="D27" i="2" l="1"/>
  <c r="G25" i="2"/>
  <c r="H25" i="2"/>
  <c r="E26" i="2"/>
  <c r="G26" i="2" s="1"/>
  <c r="E27" i="2" l="1"/>
  <c r="H26" i="2"/>
  <c r="D28" i="2"/>
  <c r="G27" i="2"/>
  <c r="E28" i="2" l="1"/>
  <c r="H27" i="2"/>
  <c r="G28" i="2"/>
  <c r="D29" i="2"/>
  <c r="D30" i="2" l="1"/>
  <c r="H28" i="2"/>
  <c r="E29" i="2"/>
  <c r="E30" i="2" l="1"/>
  <c r="G30" i="2" s="1"/>
  <c r="H29" i="2"/>
  <c r="G29" i="2"/>
  <c r="D31" i="2"/>
  <c r="H30" i="2" l="1"/>
  <c r="E31" i="2"/>
  <c r="D32" i="2"/>
  <c r="G31" i="2"/>
  <c r="D33" i="2" l="1"/>
  <c r="E32" i="2"/>
  <c r="H31" i="2"/>
  <c r="D34" i="2" l="1"/>
  <c r="H32" i="2"/>
  <c r="E33" i="2"/>
  <c r="G32" i="2"/>
  <c r="D35" i="2" l="1"/>
  <c r="E34" i="2"/>
  <c r="H33" i="2"/>
  <c r="G33" i="2"/>
  <c r="D36" i="2" l="1"/>
  <c r="E35" i="2"/>
  <c r="H34" i="2"/>
  <c r="G34" i="2"/>
  <c r="H35" i="2" l="1"/>
  <c r="E36" i="2"/>
  <c r="D37" i="2"/>
  <c r="G36" i="2"/>
  <c r="G35" i="2"/>
  <c r="D38" i="2" l="1"/>
  <c r="E37" i="2"/>
  <c r="H36" i="2"/>
  <c r="H37" i="2" l="1"/>
  <c r="E38" i="2"/>
  <c r="D39" i="2"/>
  <c r="G38" i="2"/>
  <c r="G37" i="2"/>
  <c r="D40" i="2" l="1"/>
  <c r="E39" i="2"/>
  <c r="H38" i="2"/>
  <c r="E40" i="2" l="1"/>
  <c r="H39" i="2"/>
  <c r="G39" i="2"/>
  <c r="G40" i="2"/>
  <c r="D41" i="2"/>
  <c r="D42" i="2" l="1"/>
  <c r="E41" i="2"/>
  <c r="H40" i="2"/>
  <c r="E42" i="2" l="1"/>
  <c r="H41" i="2"/>
  <c r="G41" i="2"/>
  <c r="G42" i="2"/>
  <c r="D43" i="2"/>
  <c r="D44" i="2" l="1"/>
  <c r="H42" i="2"/>
  <c r="E43" i="2"/>
  <c r="E44" i="2" l="1"/>
  <c r="H43" i="2"/>
  <c r="G43" i="2"/>
  <c r="D45" i="2"/>
  <c r="G44" i="2"/>
  <c r="D46" i="2" l="1"/>
  <c r="H44" i="2"/>
  <c r="E45" i="2"/>
  <c r="E46" i="2" l="1"/>
  <c r="H45" i="2"/>
  <c r="G45" i="2"/>
  <c r="D47" i="2"/>
  <c r="G46" i="2"/>
  <c r="D48" i="2" l="1"/>
  <c r="E47" i="2"/>
  <c r="H46" i="2"/>
  <c r="D49" i="2" l="1"/>
  <c r="H47" i="2"/>
  <c r="E48" i="2"/>
  <c r="G47" i="2"/>
  <c r="E49" i="2" l="1"/>
  <c r="H48" i="2"/>
  <c r="G48" i="2"/>
  <c r="G49" i="2"/>
  <c r="D50" i="2"/>
  <c r="D51" i="2" l="1"/>
  <c r="H49" i="2"/>
  <c r="E50" i="2"/>
  <c r="G50" i="2" s="1"/>
  <c r="E51" i="2" l="1"/>
  <c r="H50" i="2"/>
  <c r="D52" i="2"/>
  <c r="G51" i="2"/>
  <c r="D53" i="2" l="1"/>
  <c r="E52" i="2"/>
  <c r="H51" i="2"/>
  <c r="H52" i="2" l="1"/>
  <c r="E53" i="2"/>
  <c r="D54" i="2"/>
  <c r="G53" i="2"/>
  <c r="G52" i="2"/>
  <c r="D55" i="2" l="1"/>
  <c r="E54" i="2"/>
  <c r="H53" i="2"/>
  <c r="D56" i="2" l="1"/>
  <c r="H54" i="2"/>
  <c r="E55" i="2"/>
  <c r="G54" i="2"/>
  <c r="E56" i="2" l="1"/>
  <c r="H55" i="2"/>
  <c r="G55" i="2"/>
  <c r="D57" i="2"/>
  <c r="G56" i="2"/>
  <c r="D58" i="2" l="1"/>
  <c r="H56" i="2"/>
  <c r="E57" i="2"/>
  <c r="E58" i="2" l="1"/>
  <c r="H57" i="2"/>
  <c r="D59" i="2"/>
  <c r="G58" i="2"/>
  <c r="G57" i="2"/>
  <c r="D60" i="2" l="1"/>
  <c r="E59" i="2"/>
  <c r="H58" i="2"/>
  <c r="H59" i="2" l="1"/>
  <c r="E60" i="2"/>
  <c r="D61" i="2"/>
  <c r="G60" i="2"/>
  <c r="G59" i="2"/>
  <c r="G61" i="2" l="1"/>
  <c r="D62" i="2"/>
  <c r="E61" i="2"/>
  <c r="H60" i="2"/>
  <c r="H61" i="2" l="1"/>
  <c r="E62" i="2"/>
  <c r="D63" i="2"/>
  <c r="G62" i="2"/>
  <c r="D64" i="2" l="1"/>
  <c r="E63" i="2"/>
  <c r="H62" i="2"/>
  <c r="E64" i="2" l="1"/>
  <c r="H63" i="2"/>
  <c r="G63" i="2"/>
  <c r="G64" i="2"/>
  <c r="D65" i="2"/>
  <c r="D66" i="2" l="1"/>
  <c r="E65" i="2"/>
  <c r="H64" i="2"/>
  <c r="H65" i="2" l="1"/>
  <c r="E66" i="2"/>
  <c r="I9" i="2"/>
  <c r="J6" i="2" s="1"/>
  <c r="G65" i="2"/>
  <c r="G66" i="2" l="1"/>
  <c r="I11" i="2"/>
  <c r="J10" i="2" s="1"/>
</calcChain>
</file>

<file path=xl/sharedStrings.xml><?xml version="1.0" encoding="utf-8"?>
<sst xmlns="http://schemas.openxmlformats.org/spreadsheetml/2006/main" count="48" uniqueCount="38">
  <si>
    <t>SetorContábil / Lives - Setor Contábil / Contabilização</t>
  </si>
  <si>
    <t xml:space="preserve">Prática: Como lançar empréstimos e financiamentos </t>
  </si>
  <si>
    <t>Stephanie Kalynka</t>
  </si>
  <si>
    <t>Valor do Crédito:</t>
  </si>
  <si>
    <t>D- BANCO ITAÚ</t>
  </si>
  <si>
    <t>Vlr Total Financiado</t>
  </si>
  <si>
    <t>D- Despesas com IOF</t>
  </si>
  <si>
    <t>Qtdd Parcelas</t>
  </si>
  <si>
    <t>D- Encargos a Transcorrer ( CP )</t>
  </si>
  <si>
    <t>1º vencimento</t>
  </si>
  <si>
    <t>D- Encargos a Transcorrer ( LP )</t>
  </si>
  <si>
    <t>Ultimo vencimento</t>
  </si>
  <si>
    <t>C- Empréstimo a Pagar ( CP )</t>
  </si>
  <si>
    <t>Dia do venciamento</t>
  </si>
  <si>
    <t>C- Empréstimo a Pagar ( LP )</t>
  </si>
  <si>
    <t>Valor total a ser pago</t>
  </si>
  <si>
    <t>Valor da parcela</t>
  </si>
  <si>
    <t xml:space="preserve"> + correção monetária</t>
  </si>
  <si>
    <t xml:space="preserve">IOF  </t>
  </si>
  <si>
    <t>Nº DA PARCELA</t>
  </si>
  <si>
    <t>VENCIMENTO</t>
  </si>
  <si>
    <t>PARCELA ORIGINAL</t>
  </si>
  <si>
    <t>JUROS</t>
  </si>
  <si>
    <t>IOF PARCELADO</t>
  </si>
  <si>
    <t>PARCELA TOTAL          PRÉ-FIXADA</t>
  </si>
  <si>
    <t>ENCARGOS FINANCEIROS A TRANSCORRER</t>
  </si>
  <si>
    <t>CORREÇÃO MONETÁRIA</t>
  </si>
  <si>
    <t>PARCELA PAGA</t>
  </si>
  <si>
    <t>Parcela maio/2025</t>
  </si>
  <si>
    <t>Pgto:</t>
  </si>
  <si>
    <t>D- Emprestimo a pagar</t>
  </si>
  <si>
    <t>C- Banco</t>
  </si>
  <si>
    <t>Encargos:</t>
  </si>
  <si>
    <t>D-Encargos sobre Empréstimos e Financiamentos</t>
  </si>
  <si>
    <t>C- Encargos a Transcorrer CP</t>
  </si>
  <si>
    <t>Correção Monetária:</t>
  </si>
  <si>
    <t>C- Empréstimos a Pagar CP</t>
  </si>
  <si>
    <t>Parcela junho/2025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</si>
</sst>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Aptos Narrow"/>
      <family val="2"/>
      <scheme val="minor"/>
    </font>
    <font>
      <u/>
      <sz val="10"/>
      <color theme="10"/>
      <name val="Times New Roman"/>
      <family val="1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/>
    </xf>
    <xf numFmtId="164" fontId="2" fillId="0" borderId="0" xfId="1" applyNumberFormat="1" applyFont="1" applyAlignment="1">
      <alignment horizontal="right" vertical="top"/>
    </xf>
    <xf numFmtId="164" fontId="4" fillId="0" borderId="0" xfId="2" applyNumberFormat="1" applyFont="1" applyAlignment="1">
      <alignment horizontal="right" vertical="top"/>
    </xf>
    <xf numFmtId="164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44" fontId="2" fillId="0" borderId="0" xfId="3" applyFont="1" applyAlignment="1">
      <alignment horizontal="right" vertical="top"/>
    </xf>
    <xf numFmtId="0" fontId="2" fillId="0" borderId="1" xfId="1" applyFont="1" applyBorder="1" applyAlignment="1">
      <alignment horizontal="right" vertical="top"/>
    </xf>
    <xf numFmtId="0" fontId="2" fillId="0" borderId="2" xfId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left" vertical="top"/>
    </xf>
    <xf numFmtId="16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top"/>
    </xf>
    <xf numFmtId="0" fontId="2" fillId="0" borderId="5" xfId="1" applyFont="1" applyBorder="1" applyAlignment="1">
      <alignment horizontal="right" vertical="top"/>
    </xf>
    <xf numFmtId="164" fontId="2" fillId="0" borderId="5" xfId="1" applyNumberFormat="1" applyFont="1" applyBorder="1" applyAlignment="1">
      <alignment horizontal="left" vertical="top"/>
    </xf>
    <xf numFmtId="164" fontId="2" fillId="0" borderId="6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top"/>
    </xf>
    <xf numFmtId="0" fontId="2" fillId="2" borderId="4" xfId="1" applyFont="1" applyFill="1" applyBorder="1" applyAlignment="1">
      <alignment horizontal="right" vertical="top"/>
    </xf>
    <xf numFmtId="0" fontId="2" fillId="2" borderId="5" xfId="1" applyFont="1" applyFill="1" applyBorder="1" applyAlignment="1">
      <alignment horizontal="right" vertical="top"/>
    </xf>
    <xf numFmtId="164" fontId="2" fillId="2" borderId="5" xfId="1" applyNumberFormat="1" applyFont="1" applyFill="1" applyBorder="1" applyAlignment="1">
      <alignment horizontal="left" vertical="top"/>
    </xf>
    <xf numFmtId="14" fontId="2" fillId="0" borderId="0" xfId="1" applyNumberFormat="1" applyFont="1" applyAlignment="1">
      <alignment horizontal="right" vertical="top"/>
    </xf>
    <xf numFmtId="0" fontId="2" fillId="0" borderId="7" xfId="1" applyFont="1" applyBorder="1" applyAlignment="1">
      <alignment horizontal="right" vertical="top"/>
    </xf>
    <xf numFmtId="0" fontId="2" fillId="0" borderId="8" xfId="1" applyFont="1" applyBorder="1" applyAlignment="1">
      <alignment horizontal="right" vertical="top"/>
    </xf>
    <xf numFmtId="164" fontId="2" fillId="0" borderId="8" xfId="1" applyNumberFormat="1" applyFont="1" applyBorder="1" applyAlignment="1">
      <alignment horizontal="left" vertical="top"/>
    </xf>
    <xf numFmtId="164" fontId="2" fillId="0" borderId="9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top"/>
    </xf>
    <xf numFmtId="0" fontId="2" fillId="2" borderId="2" xfId="1" applyFont="1" applyFill="1" applyBorder="1" applyAlignment="1">
      <alignment horizontal="right" vertical="top"/>
    </xf>
    <xf numFmtId="164" fontId="2" fillId="2" borderId="2" xfId="1" applyNumberFormat="1" applyFont="1" applyFill="1" applyBorder="1" applyAlignment="1">
      <alignment horizontal="left" vertical="top"/>
    </xf>
    <xf numFmtId="164" fontId="2" fillId="0" borderId="3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right" vertical="top"/>
    </xf>
    <xf numFmtId="0" fontId="2" fillId="0" borderId="11" xfId="1" applyFont="1" applyBorder="1" applyAlignment="1">
      <alignment horizontal="right" vertical="top"/>
    </xf>
    <xf numFmtId="164" fontId="2" fillId="0" borderId="11" xfId="1" applyNumberFormat="1" applyFont="1" applyBorder="1" applyAlignment="1">
      <alignment horizontal="left" vertical="top"/>
    </xf>
    <xf numFmtId="0" fontId="2" fillId="0" borderId="12" xfId="1" applyFont="1" applyBorder="1" applyAlignment="1">
      <alignment horizontal="center" vertical="center" wrapText="1"/>
    </xf>
    <xf numFmtId="44" fontId="2" fillId="0" borderId="0" xfId="3" applyFont="1" applyAlignment="1">
      <alignment horizontal="left" vertical="top"/>
    </xf>
    <xf numFmtId="164" fontId="2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top"/>
    </xf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top" wrapText="1"/>
    </xf>
    <xf numFmtId="164" fontId="2" fillId="0" borderId="0" xfId="1" applyNumberFormat="1" applyFont="1" applyAlignment="1">
      <alignment horizontal="right"/>
    </xf>
    <xf numFmtId="14" fontId="2" fillId="0" borderId="5" xfId="1" applyNumberFormat="1" applyFont="1" applyBorder="1" applyAlignment="1">
      <alignment horizontal="left" vertical="top"/>
    </xf>
    <xf numFmtId="164" fontId="2" fillId="2" borderId="5" xfId="1" applyNumberFormat="1" applyFont="1" applyFill="1" applyBorder="1" applyAlignment="1">
      <alignment horizontal="right" vertical="top"/>
    </xf>
    <xf numFmtId="44" fontId="2" fillId="2" borderId="5" xfId="1" applyNumberFormat="1" applyFont="1" applyFill="1" applyBorder="1" applyAlignment="1">
      <alignment horizontal="left" vertical="top"/>
    </xf>
    <xf numFmtId="164" fontId="2" fillId="0" borderId="5" xfId="1" applyNumberFormat="1" applyFont="1" applyBorder="1" applyAlignment="1">
      <alignment horizontal="right" vertical="top"/>
    </xf>
    <xf numFmtId="44" fontId="2" fillId="0" borderId="5" xfId="1" applyNumberFormat="1" applyFont="1" applyBorder="1" applyAlignment="1">
      <alignment horizontal="left" vertical="top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vertical="center" textRotation="90"/>
    </xf>
    <xf numFmtId="164" fontId="5" fillId="0" borderId="3" xfId="1" applyNumberFormat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right" vertical="top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top"/>
    </xf>
    <xf numFmtId="164" fontId="2" fillId="0" borderId="11" xfId="1" applyNumberFormat="1" applyFont="1" applyBorder="1" applyAlignment="1">
      <alignment horizontal="right" vertical="top"/>
    </xf>
    <xf numFmtId="164" fontId="2" fillId="0" borderId="12" xfId="1" applyNumberFormat="1" applyFont="1" applyBorder="1" applyAlignment="1">
      <alignment horizontal="right" vertical="top"/>
    </xf>
    <xf numFmtId="164" fontId="6" fillId="0" borderId="2" xfId="1" applyNumberFormat="1" applyFont="1" applyBorder="1" applyAlignment="1">
      <alignment horizontal="center" vertical="center" textRotation="90" wrapText="1"/>
    </xf>
    <xf numFmtId="0" fontId="6" fillId="0" borderId="0" xfId="1" applyFont="1" applyAlignment="1">
      <alignment horizontal="left" vertical="top"/>
    </xf>
  </cellXfs>
  <cellStyles count="4">
    <cellStyle name="Hiperlink" xfId="2" builtinId="8"/>
    <cellStyle name="Moeda 2" xfId="3" xr:uid="{90F4B320-4DEA-409E-9F0B-9E6C3E3FA33E}"/>
    <cellStyle name="Normal" xfId="0" builtinId="0"/>
    <cellStyle name="Normal 2" xfId="1" xr:uid="{ADFDFA69-0ABE-4050-985A-784DE3C86D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F1FB-6016-46F3-A53C-596A0E3CC388}">
  <dimension ref="B1:M66"/>
  <sheetViews>
    <sheetView tabSelected="1" workbookViewId="0">
      <selection activeCell="D2" sqref="D2"/>
    </sheetView>
  </sheetViews>
  <sheetFormatPr defaultRowHeight="15" x14ac:dyDescent="0.25"/>
  <cols>
    <col min="1" max="1" width="4" style="2" customWidth="1"/>
    <col min="2" max="2" width="6.5703125" style="1" bestFit="1" customWidth="1"/>
    <col min="3" max="3" width="10.42578125" style="2" bestFit="1" customWidth="1"/>
    <col min="4" max="4" width="13.42578125" style="2" customWidth="1"/>
    <col min="5" max="5" width="11.140625" style="2" customWidth="1"/>
    <col min="6" max="6" width="9.5703125" style="2" bestFit="1" customWidth="1"/>
    <col min="7" max="7" width="11.7109375" style="2" bestFit="1" customWidth="1"/>
    <col min="8" max="8" width="11.28515625" style="2" customWidth="1"/>
    <col min="9" max="10" width="11.7109375" style="3" bestFit="1" customWidth="1"/>
    <col min="11" max="11" width="4.85546875" style="5" customWidth="1"/>
    <col min="12" max="12" width="26.28515625" style="2" customWidth="1"/>
    <col min="13" max="13" width="13.5703125" style="3" customWidth="1"/>
    <col min="14" max="16384" width="9.140625" style="2"/>
  </cols>
  <sheetData>
    <row r="1" spans="2:11" x14ac:dyDescent="0.25">
      <c r="D1" s="2" t="s">
        <v>0</v>
      </c>
      <c r="K1" s="2"/>
    </row>
    <row r="2" spans="2:11" x14ac:dyDescent="0.25">
      <c r="D2" s="2" t="s">
        <v>1</v>
      </c>
      <c r="K2" s="2"/>
    </row>
    <row r="3" spans="2:11" x14ac:dyDescent="0.25">
      <c r="D3" s="2" t="s">
        <v>2</v>
      </c>
      <c r="K3" s="2"/>
    </row>
    <row r="4" spans="2:11" x14ac:dyDescent="0.25">
      <c r="J4" s="4"/>
      <c r="K4" s="2"/>
    </row>
    <row r="5" spans="2:11" ht="15.75" thickBot="1" x14ac:dyDescent="0.3">
      <c r="J5" s="4"/>
    </row>
    <row r="6" spans="2:11" x14ac:dyDescent="0.25">
      <c r="B6" s="6" t="s">
        <v>3</v>
      </c>
      <c r="C6" s="6"/>
      <c r="D6" s="7">
        <v>48851.65</v>
      </c>
      <c r="F6" s="8" t="s">
        <v>4</v>
      </c>
      <c r="G6" s="9"/>
      <c r="H6" s="9"/>
      <c r="I6" s="10">
        <v>48851.65</v>
      </c>
      <c r="J6" s="11">
        <f>I6+I7+I8+I9</f>
        <v>58711.376666666663</v>
      </c>
      <c r="K6" s="2"/>
    </row>
    <row r="7" spans="2:11" x14ac:dyDescent="0.25">
      <c r="B7" s="6" t="s">
        <v>5</v>
      </c>
      <c r="C7" s="6"/>
      <c r="D7" s="7">
        <v>49785.83</v>
      </c>
      <c r="F7" s="12" t="s">
        <v>6</v>
      </c>
      <c r="G7" s="13"/>
      <c r="H7" s="13"/>
      <c r="I7" s="14">
        <v>934.18</v>
      </c>
      <c r="J7" s="15"/>
      <c r="K7" s="2"/>
    </row>
    <row r="8" spans="2:11" x14ac:dyDescent="0.25">
      <c r="B8" s="6" t="s">
        <v>7</v>
      </c>
      <c r="C8" s="6"/>
      <c r="D8" s="16">
        <v>48</v>
      </c>
      <c r="F8" s="17" t="s">
        <v>8</v>
      </c>
      <c r="G8" s="18"/>
      <c r="H8" s="18"/>
      <c r="I8" s="19">
        <f>SUM(E18:F25)</f>
        <v>1617.3383333333331</v>
      </c>
      <c r="J8" s="15"/>
      <c r="K8" s="2"/>
    </row>
    <row r="9" spans="2:11" ht="15.75" thickBot="1" x14ac:dyDescent="0.3">
      <c r="B9" s="6" t="s">
        <v>9</v>
      </c>
      <c r="C9" s="6"/>
      <c r="D9" s="20">
        <v>45807</v>
      </c>
      <c r="F9" s="21" t="s">
        <v>10</v>
      </c>
      <c r="G9" s="22"/>
      <c r="H9" s="22"/>
      <c r="I9" s="23">
        <f>SUM(E26:E65)</f>
        <v>7308.2083333333248</v>
      </c>
      <c r="J9" s="24"/>
      <c r="K9" s="2"/>
    </row>
    <row r="10" spans="2:11" x14ac:dyDescent="0.25">
      <c r="B10" s="6" t="s">
        <v>11</v>
      </c>
      <c r="C10" s="6"/>
      <c r="D10" s="20">
        <v>47238</v>
      </c>
      <c r="F10" s="25" t="s">
        <v>12</v>
      </c>
      <c r="G10" s="26"/>
      <c r="H10" s="26"/>
      <c r="I10" s="27">
        <f>SUM(G18:G25)</f>
        <v>9759.2799999999988</v>
      </c>
      <c r="J10" s="28">
        <f>I10+I11</f>
        <v>58555.680000000037</v>
      </c>
      <c r="K10" s="2"/>
    </row>
    <row r="11" spans="2:11" ht="15.75" thickBot="1" x14ac:dyDescent="0.3">
      <c r="B11" s="6" t="s">
        <v>13</v>
      </c>
      <c r="C11" s="6"/>
      <c r="D11" s="16">
        <v>30</v>
      </c>
      <c r="F11" s="29" t="s">
        <v>14</v>
      </c>
      <c r="G11" s="30"/>
      <c r="H11" s="30"/>
      <c r="I11" s="31">
        <f>SUM(G26:G65)</f>
        <v>48796.400000000038</v>
      </c>
      <c r="J11" s="32"/>
      <c r="K11" s="2"/>
    </row>
    <row r="12" spans="2:11" x14ac:dyDescent="0.25">
      <c r="B12" s="6" t="s">
        <v>15</v>
      </c>
      <c r="C12" s="6"/>
      <c r="D12" s="7">
        <v>58555.68</v>
      </c>
    </row>
    <row r="13" spans="2:11" x14ac:dyDescent="0.25">
      <c r="B13" s="6" t="s">
        <v>16</v>
      </c>
      <c r="C13" s="6"/>
      <c r="D13" s="33">
        <v>1219.9100000000001</v>
      </c>
      <c r="E13" s="2" t="s">
        <v>17</v>
      </c>
    </row>
    <row r="14" spans="2:11" x14ac:dyDescent="0.25">
      <c r="B14" s="6" t="s">
        <v>18</v>
      </c>
      <c r="C14" s="6"/>
      <c r="D14" s="7">
        <v>934.18</v>
      </c>
      <c r="J14" s="34"/>
    </row>
    <row r="16" spans="2:11" ht="15.75" thickBot="1" x14ac:dyDescent="0.3"/>
    <row r="17" spans="2:13" s="35" customFormat="1" ht="80.25" x14ac:dyDescent="0.25">
      <c r="B17" s="48" t="s">
        <v>19</v>
      </c>
      <c r="C17" s="50" t="s">
        <v>20</v>
      </c>
      <c r="D17" s="49" t="s">
        <v>21</v>
      </c>
      <c r="E17" s="50" t="s">
        <v>22</v>
      </c>
      <c r="F17" s="49" t="s">
        <v>23</v>
      </c>
      <c r="G17" s="49" t="s">
        <v>24</v>
      </c>
      <c r="H17" s="49" t="s">
        <v>25</v>
      </c>
      <c r="I17" s="58" t="s">
        <v>26</v>
      </c>
      <c r="J17" s="51" t="s">
        <v>27</v>
      </c>
      <c r="K17" s="36"/>
      <c r="L17" s="37" t="s">
        <v>28</v>
      </c>
      <c r="M17" s="38"/>
    </row>
    <row r="18" spans="2:13" x14ac:dyDescent="0.25">
      <c r="B18" s="52">
        <v>1</v>
      </c>
      <c r="C18" s="43">
        <v>45807</v>
      </c>
      <c r="D18" s="44">
        <f>D6/48</f>
        <v>1017.7427083333333</v>
      </c>
      <c r="E18" s="44">
        <f>(D12-D7)/48</f>
        <v>182.7052083333333</v>
      </c>
      <c r="F18" s="45">
        <f>D14/48</f>
        <v>19.462083333333332</v>
      </c>
      <c r="G18" s="44">
        <f>D18+E18+F18</f>
        <v>1219.9099999999999</v>
      </c>
      <c r="H18" s="46">
        <f>E18+F18</f>
        <v>202.16729166666664</v>
      </c>
      <c r="I18" s="46">
        <v>120.4</v>
      </c>
      <c r="J18" s="53">
        <f>G18+I18</f>
        <v>1340.31</v>
      </c>
      <c r="L18" s="39" t="s">
        <v>29</v>
      </c>
    </row>
    <row r="19" spans="2:13" x14ac:dyDescent="0.25">
      <c r="B19" s="52">
        <v>2</v>
      </c>
      <c r="C19" s="43">
        <v>45838</v>
      </c>
      <c r="D19" s="44">
        <f>D18</f>
        <v>1017.7427083333333</v>
      </c>
      <c r="E19" s="44">
        <f>E18</f>
        <v>182.7052083333333</v>
      </c>
      <c r="F19" s="45">
        <f>F18</f>
        <v>19.462083333333332</v>
      </c>
      <c r="G19" s="44">
        <f t="shared" ref="G19:G65" si="0">D19+E19+F19</f>
        <v>1219.9099999999999</v>
      </c>
      <c r="H19" s="46">
        <f t="shared" ref="H19:H65" si="1">E19+F19</f>
        <v>202.16729166666664</v>
      </c>
      <c r="I19" s="46">
        <f>J19-G19</f>
        <v>135.09000000000015</v>
      </c>
      <c r="J19" s="53">
        <v>1355</v>
      </c>
      <c r="L19" s="2" t="s">
        <v>30</v>
      </c>
      <c r="M19" s="40">
        <v>1340.31</v>
      </c>
    </row>
    <row r="20" spans="2:13" x14ac:dyDescent="0.25">
      <c r="B20" s="52">
        <v>3</v>
      </c>
      <c r="C20" s="43">
        <v>45868</v>
      </c>
      <c r="D20" s="44">
        <f>D19</f>
        <v>1017.7427083333333</v>
      </c>
      <c r="E20" s="44">
        <f>E19</f>
        <v>182.7052083333333</v>
      </c>
      <c r="F20" s="45">
        <f>F19</f>
        <v>19.462083333333332</v>
      </c>
      <c r="G20" s="44">
        <f t="shared" si="0"/>
        <v>1219.9099999999999</v>
      </c>
      <c r="H20" s="46">
        <f t="shared" si="1"/>
        <v>202.16729166666664</v>
      </c>
      <c r="I20" s="46"/>
      <c r="J20" s="53"/>
      <c r="L20" s="2" t="s">
        <v>31</v>
      </c>
      <c r="M20" s="40">
        <v>1340.31</v>
      </c>
    </row>
    <row r="21" spans="2:13" x14ac:dyDescent="0.25">
      <c r="B21" s="52">
        <v>4</v>
      </c>
      <c r="C21" s="43">
        <v>45899</v>
      </c>
      <c r="D21" s="44">
        <f t="shared" ref="D21:F65" si="2">D20</f>
        <v>1017.7427083333333</v>
      </c>
      <c r="E21" s="44">
        <f t="shared" si="2"/>
        <v>182.7052083333333</v>
      </c>
      <c r="F21" s="45">
        <f t="shared" si="2"/>
        <v>19.462083333333332</v>
      </c>
      <c r="G21" s="44">
        <f t="shared" si="0"/>
        <v>1219.9099999999999</v>
      </c>
      <c r="H21" s="46">
        <f t="shared" si="1"/>
        <v>202.16729166666664</v>
      </c>
      <c r="I21" s="46"/>
      <c r="J21" s="53"/>
      <c r="L21" s="39" t="s">
        <v>32</v>
      </c>
    </row>
    <row r="22" spans="2:13" x14ac:dyDescent="0.25">
      <c r="B22" s="52">
        <v>5</v>
      </c>
      <c r="C22" s="43">
        <v>45930</v>
      </c>
      <c r="D22" s="44">
        <f t="shared" si="2"/>
        <v>1017.7427083333333</v>
      </c>
      <c r="E22" s="44">
        <f t="shared" si="2"/>
        <v>182.7052083333333</v>
      </c>
      <c r="F22" s="45">
        <f t="shared" si="2"/>
        <v>19.462083333333332</v>
      </c>
      <c r="G22" s="44">
        <f t="shared" si="0"/>
        <v>1219.9099999999999</v>
      </c>
      <c r="H22" s="46">
        <f t="shared" si="1"/>
        <v>202.16729166666664</v>
      </c>
      <c r="I22" s="46"/>
      <c r="J22" s="53"/>
      <c r="L22" s="41" t="s">
        <v>33</v>
      </c>
      <c r="M22" s="42">
        <v>202.17</v>
      </c>
    </row>
    <row r="23" spans="2:13" x14ac:dyDescent="0.25">
      <c r="B23" s="52">
        <v>6</v>
      </c>
      <c r="C23" s="43">
        <v>45960</v>
      </c>
      <c r="D23" s="44">
        <f t="shared" si="2"/>
        <v>1017.7427083333333</v>
      </c>
      <c r="E23" s="44">
        <f t="shared" si="2"/>
        <v>182.7052083333333</v>
      </c>
      <c r="F23" s="45">
        <f t="shared" si="2"/>
        <v>19.462083333333332</v>
      </c>
      <c r="G23" s="44">
        <f t="shared" si="0"/>
        <v>1219.9099999999999</v>
      </c>
      <c r="H23" s="46">
        <f t="shared" si="1"/>
        <v>202.16729166666664</v>
      </c>
      <c r="I23" s="46"/>
      <c r="J23" s="53"/>
      <c r="L23" s="41"/>
      <c r="M23" s="42"/>
    </row>
    <row r="24" spans="2:13" x14ac:dyDescent="0.25">
      <c r="B24" s="52">
        <v>7</v>
      </c>
      <c r="C24" s="43">
        <v>45991</v>
      </c>
      <c r="D24" s="44">
        <f t="shared" si="2"/>
        <v>1017.7427083333333</v>
      </c>
      <c r="E24" s="44">
        <f t="shared" si="2"/>
        <v>182.7052083333333</v>
      </c>
      <c r="F24" s="45">
        <f t="shared" si="2"/>
        <v>19.462083333333332</v>
      </c>
      <c r="G24" s="44">
        <f t="shared" si="0"/>
        <v>1219.9099999999999</v>
      </c>
      <c r="H24" s="46">
        <f t="shared" si="1"/>
        <v>202.16729166666664</v>
      </c>
      <c r="I24" s="46"/>
      <c r="J24" s="53"/>
      <c r="L24" s="2" t="s">
        <v>34</v>
      </c>
      <c r="M24" s="3">
        <v>202.17</v>
      </c>
    </row>
    <row r="25" spans="2:13" x14ac:dyDescent="0.25">
      <c r="B25" s="52">
        <v>8</v>
      </c>
      <c r="C25" s="43">
        <v>46021</v>
      </c>
      <c r="D25" s="44">
        <f t="shared" si="2"/>
        <v>1017.7427083333333</v>
      </c>
      <c r="E25" s="44">
        <f t="shared" si="2"/>
        <v>182.7052083333333</v>
      </c>
      <c r="F25" s="45">
        <f t="shared" si="2"/>
        <v>19.462083333333332</v>
      </c>
      <c r="G25" s="44">
        <f t="shared" si="0"/>
        <v>1219.9099999999999</v>
      </c>
      <c r="H25" s="46">
        <f t="shared" si="1"/>
        <v>202.16729166666664</v>
      </c>
      <c r="I25" s="46"/>
      <c r="J25" s="53"/>
      <c r="L25" s="59" t="s">
        <v>35</v>
      </c>
    </row>
    <row r="26" spans="2:13" x14ac:dyDescent="0.25">
      <c r="B26" s="52">
        <v>9</v>
      </c>
      <c r="C26" s="43">
        <v>46052</v>
      </c>
      <c r="D26" s="46">
        <f t="shared" si="2"/>
        <v>1017.7427083333333</v>
      </c>
      <c r="E26" s="46">
        <f t="shared" si="2"/>
        <v>182.7052083333333</v>
      </c>
      <c r="F26" s="47">
        <f t="shared" si="2"/>
        <v>19.462083333333332</v>
      </c>
      <c r="G26" s="46">
        <f t="shared" si="0"/>
        <v>1219.9099999999999</v>
      </c>
      <c r="H26" s="46">
        <f t="shared" si="1"/>
        <v>202.16729166666664</v>
      </c>
      <c r="I26" s="46"/>
      <c r="J26" s="53"/>
      <c r="L26" s="41" t="s">
        <v>33</v>
      </c>
      <c r="M26" s="42">
        <v>120.4</v>
      </c>
    </row>
    <row r="27" spans="2:13" x14ac:dyDescent="0.25">
      <c r="B27" s="52">
        <v>10</v>
      </c>
      <c r="C27" s="43">
        <v>46081</v>
      </c>
      <c r="D27" s="46">
        <f t="shared" si="2"/>
        <v>1017.7427083333333</v>
      </c>
      <c r="E27" s="46">
        <f t="shared" si="2"/>
        <v>182.7052083333333</v>
      </c>
      <c r="F27" s="47">
        <f t="shared" si="2"/>
        <v>19.462083333333332</v>
      </c>
      <c r="G27" s="46">
        <f t="shared" si="0"/>
        <v>1219.9099999999999</v>
      </c>
      <c r="H27" s="46">
        <f t="shared" si="1"/>
        <v>202.16729166666664</v>
      </c>
      <c r="I27" s="46"/>
      <c r="J27" s="53"/>
      <c r="L27" s="41"/>
      <c r="M27" s="42"/>
    </row>
    <row r="28" spans="2:13" x14ac:dyDescent="0.25">
      <c r="B28" s="52">
        <v>11</v>
      </c>
      <c r="C28" s="43">
        <v>46111</v>
      </c>
      <c r="D28" s="46">
        <f t="shared" si="2"/>
        <v>1017.7427083333333</v>
      </c>
      <c r="E28" s="46">
        <f t="shared" si="2"/>
        <v>182.7052083333333</v>
      </c>
      <c r="F28" s="47">
        <f t="shared" si="2"/>
        <v>19.462083333333332</v>
      </c>
      <c r="G28" s="46">
        <f t="shared" si="0"/>
        <v>1219.9099999999999</v>
      </c>
      <c r="H28" s="46">
        <f t="shared" si="1"/>
        <v>202.16729166666664</v>
      </c>
      <c r="I28" s="46"/>
      <c r="J28" s="53"/>
      <c r="L28" s="2" t="s">
        <v>36</v>
      </c>
      <c r="M28" s="3">
        <v>120.4</v>
      </c>
    </row>
    <row r="29" spans="2:13" x14ac:dyDescent="0.25">
      <c r="B29" s="52">
        <v>12</v>
      </c>
      <c r="C29" s="43">
        <v>46142</v>
      </c>
      <c r="D29" s="46">
        <f t="shared" si="2"/>
        <v>1017.7427083333333</v>
      </c>
      <c r="E29" s="46">
        <f t="shared" si="2"/>
        <v>182.7052083333333</v>
      </c>
      <c r="F29" s="47">
        <f t="shared" si="2"/>
        <v>19.462083333333332</v>
      </c>
      <c r="G29" s="46">
        <f t="shared" si="0"/>
        <v>1219.9099999999999</v>
      </c>
      <c r="H29" s="46">
        <f t="shared" si="1"/>
        <v>202.16729166666664</v>
      </c>
      <c r="I29" s="46"/>
      <c r="J29" s="53"/>
    </row>
    <row r="30" spans="2:13" x14ac:dyDescent="0.25">
      <c r="B30" s="52">
        <v>13</v>
      </c>
      <c r="C30" s="43">
        <v>46172</v>
      </c>
      <c r="D30" s="46">
        <f t="shared" si="2"/>
        <v>1017.7427083333333</v>
      </c>
      <c r="E30" s="46">
        <f t="shared" si="2"/>
        <v>182.7052083333333</v>
      </c>
      <c r="F30" s="47">
        <f t="shared" si="2"/>
        <v>19.462083333333332</v>
      </c>
      <c r="G30" s="46">
        <f t="shared" si="0"/>
        <v>1219.9099999999999</v>
      </c>
      <c r="H30" s="46">
        <f t="shared" si="1"/>
        <v>202.16729166666664</v>
      </c>
      <c r="I30" s="46"/>
      <c r="J30" s="53"/>
      <c r="L30" s="37" t="s">
        <v>37</v>
      </c>
      <c r="M30" s="38"/>
    </row>
    <row r="31" spans="2:13" x14ac:dyDescent="0.25">
      <c r="B31" s="52">
        <v>14</v>
      </c>
      <c r="C31" s="43">
        <v>46203</v>
      </c>
      <c r="D31" s="46">
        <f t="shared" si="2"/>
        <v>1017.7427083333333</v>
      </c>
      <c r="E31" s="46">
        <f t="shared" si="2"/>
        <v>182.7052083333333</v>
      </c>
      <c r="F31" s="47">
        <f t="shared" si="2"/>
        <v>19.462083333333332</v>
      </c>
      <c r="G31" s="46">
        <f t="shared" si="0"/>
        <v>1219.9099999999999</v>
      </c>
      <c r="H31" s="46">
        <f t="shared" si="1"/>
        <v>202.16729166666664</v>
      </c>
      <c r="I31" s="46"/>
      <c r="J31" s="53"/>
      <c r="L31" s="39" t="s">
        <v>29</v>
      </c>
    </row>
    <row r="32" spans="2:13" x14ac:dyDescent="0.25">
      <c r="B32" s="52">
        <v>15</v>
      </c>
      <c r="C32" s="43">
        <v>46233</v>
      </c>
      <c r="D32" s="46">
        <f t="shared" si="2"/>
        <v>1017.7427083333333</v>
      </c>
      <c r="E32" s="46">
        <f t="shared" si="2"/>
        <v>182.7052083333333</v>
      </c>
      <c r="F32" s="47">
        <f t="shared" si="2"/>
        <v>19.462083333333332</v>
      </c>
      <c r="G32" s="46">
        <f t="shared" si="0"/>
        <v>1219.9099999999999</v>
      </c>
      <c r="H32" s="46">
        <f t="shared" si="1"/>
        <v>202.16729166666664</v>
      </c>
      <c r="I32" s="46"/>
      <c r="J32" s="53"/>
      <c r="L32" s="2" t="s">
        <v>30</v>
      </c>
      <c r="M32" s="40">
        <v>1355</v>
      </c>
    </row>
    <row r="33" spans="2:13" x14ac:dyDescent="0.25">
      <c r="B33" s="52">
        <v>16</v>
      </c>
      <c r="C33" s="43">
        <v>46264</v>
      </c>
      <c r="D33" s="46">
        <f t="shared" si="2"/>
        <v>1017.7427083333333</v>
      </c>
      <c r="E33" s="46">
        <f t="shared" si="2"/>
        <v>182.7052083333333</v>
      </c>
      <c r="F33" s="47">
        <f t="shared" si="2"/>
        <v>19.462083333333332</v>
      </c>
      <c r="G33" s="46">
        <f t="shared" si="0"/>
        <v>1219.9099999999999</v>
      </c>
      <c r="H33" s="46">
        <f t="shared" si="1"/>
        <v>202.16729166666664</v>
      </c>
      <c r="I33" s="46"/>
      <c r="J33" s="53"/>
      <c r="L33" s="2" t="s">
        <v>31</v>
      </c>
      <c r="M33" s="40">
        <v>1355</v>
      </c>
    </row>
    <row r="34" spans="2:13" x14ac:dyDescent="0.25">
      <c r="B34" s="52">
        <v>17</v>
      </c>
      <c r="C34" s="43">
        <v>46295</v>
      </c>
      <c r="D34" s="46">
        <f t="shared" si="2"/>
        <v>1017.7427083333333</v>
      </c>
      <c r="E34" s="46">
        <f t="shared" si="2"/>
        <v>182.7052083333333</v>
      </c>
      <c r="F34" s="47">
        <f t="shared" si="2"/>
        <v>19.462083333333332</v>
      </c>
      <c r="G34" s="46">
        <f t="shared" si="0"/>
        <v>1219.9099999999999</v>
      </c>
      <c r="H34" s="46">
        <f t="shared" si="1"/>
        <v>202.16729166666664</v>
      </c>
      <c r="I34" s="46"/>
      <c r="J34" s="53"/>
      <c r="L34" s="39" t="s">
        <v>32</v>
      </c>
    </row>
    <row r="35" spans="2:13" x14ac:dyDescent="0.25">
      <c r="B35" s="52">
        <v>18</v>
      </c>
      <c r="C35" s="43">
        <v>46325</v>
      </c>
      <c r="D35" s="46">
        <f t="shared" si="2"/>
        <v>1017.7427083333333</v>
      </c>
      <c r="E35" s="46">
        <f t="shared" si="2"/>
        <v>182.7052083333333</v>
      </c>
      <c r="F35" s="47">
        <f t="shared" si="2"/>
        <v>19.462083333333332</v>
      </c>
      <c r="G35" s="46">
        <f t="shared" si="0"/>
        <v>1219.9099999999999</v>
      </c>
      <c r="H35" s="46">
        <f t="shared" si="1"/>
        <v>202.16729166666664</v>
      </c>
      <c r="I35" s="46"/>
      <c r="J35" s="53"/>
      <c r="L35" s="41" t="s">
        <v>33</v>
      </c>
      <c r="M35" s="42">
        <v>202.17</v>
      </c>
    </row>
    <row r="36" spans="2:13" x14ac:dyDescent="0.25">
      <c r="B36" s="52">
        <v>19</v>
      </c>
      <c r="C36" s="43">
        <v>46356</v>
      </c>
      <c r="D36" s="46">
        <f t="shared" si="2"/>
        <v>1017.7427083333333</v>
      </c>
      <c r="E36" s="46">
        <f t="shared" si="2"/>
        <v>182.7052083333333</v>
      </c>
      <c r="F36" s="47">
        <f t="shared" si="2"/>
        <v>19.462083333333332</v>
      </c>
      <c r="G36" s="46">
        <f t="shared" si="0"/>
        <v>1219.9099999999999</v>
      </c>
      <c r="H36" s="46">
        <f t="shared" si="1"/>
        <v>202.16729166666664</v>
      </c>
      <c r="I36" s="46"/>
      <c r="J36" s="53"/>
      <c r="L36" s="41"/>
      <c r="M36" s="42"/>
    </row>
    <row r="37" spans="2:13" x14ac:dyDescent="0.25">
      <c r="B37" s="52">
        <v>20</v>
      </c>
      <c r="C37" s="43">
        <v>46386</v>
      </c>
      <c r="D37" s="46">
        <f t="shared" si="2"/>
        <v>1017.7427083333333</v>
      </c>
      <c r="E37" s="46">
        <f t="shared" si="2"/>
        <v>182.7052083333333</v>
      </c>
      <c r="F37" s="47">
        <f t="shared" si="2"/>
        <v>19.462083333333332</v>
      </c>
      <c r="G37" s="46">
        <f t="shared" si="0"/>
        <v>1219.9099999999999</v>
      </c>
      <c r="H37" s="46">
        <f t="shared" si="1"/>
        <v>202.16729166666664</v>
      </c>
      <c r="I37" s="46"/>
      <c r="J37" s="53"/>
      <c r="L37" s="2" t="s">
        <v>34</v>
      </c>
      <c r="M37" s="3">
        <v>202.17</v>
      </c>
    </row>
    <row r="38" spans="2:13" x14ac:dyDescent="0.25">
      <c r="B38" s="52">
        <v>21</v>
      </c>
      <c r="C38" s="43">
        <v>46417</v>
      </c>
      <c r="D38" s="46">
        <f t="shared" si="2"/>
        <v>1017.7427083333333</v>
      </c>
      <c r="E38" s="46">
        <f t="shared" si="2"/>
        <v>182.7052083333333</v>
      </c>
      <c r="F38" s="47">
        <f t="shared" si="2"/>
        <v>19.462083333333332</v>
      </c>
      <c r="G38" s="46">
        <f t="shared" si="0"/>
        <v>1219.9099999999999</v>
      </c>
      <c r="H38" s="46">
        <f t="shared" si="1"/>
        <v>202.16729166666664</v>
      </c>
      <c r="I38" s="46"/>
      <c r="J38" s="53"/>
      <c r="L38" s="59" t="s">
        <v>35</v>
      </c>
    </row>
    <row r="39" spans="2:13" x14ac:dyDescent="0.25">
      <c r="B39" s="52">
        <v>22</v>
      </c>
      <c r="C39" s="43">
        <v>46446</v>
      </c>
      <c r="D39" s="46">
        <f t="shared" si="2"/>
        <v>1017.7427083333333</v>
      </c>
      <c r="E39" s="46">
        <f t="shared" si="2"/>
        <v>182.7052083333333</v>
      </c>
      <c r="F39" s="47">
        <f t="shared" si="2"/>
        <v>19.462083333333332</v>
      </c>
      <c r="G39" s="46">
        <f t="shared" si="0"/>
        <v>1219.9099999999999</v>
      </c>
      <c r="H39" s="46">
        <f t="shared" si="1"/>
        <v>202.16729166666664</v>
      </c>
      <c r="I39" s="46"/>
      <c r="J39" s="53"/>
      <c r="L39" s="41" t="s">
        <v>33</v>
      </c>
      <c r="M39" s="42">
        <v>135.09</v>
      </c>
    </row>
    <row r="40" spans="2:13" x14ac:dyDescent="0.25">
      <c r="B40" s="52">
        <v>23</v>
      </c>
      <c r="C40" s="43">
        <v>46476</v>
      </c>
      <c r="D40" s="46">
        <f t="shared" si="2"/>
        <v>1017.7427083333333</v>
      </c>
      <c r="E40" s="46">
        <f t="shared" si="2"/>
        <v>182.7052083333333</v>
      </c>
      <c r="F40" s="47">
        <f t="shared" si="2"/>
        <v>19.462083333333332</v>
      </c>
      <c r="G40" s="46">
        <f t="shared" si="0"/>
        <v>1219.9099999999999</v>
      </c>
      <c r="H40" s="46">
        <f t="shared" si="1"/>
        <v>202.16729166666664</v>
      </c>
      <c r="I40" s="46"/>
      <c r="J40" s="53"/>
      <c r="L40" s="41"/>
      <c r="M40" s="42"/>
    </row>
    <row r="41" spans="2:13" x14ac:dyDescent="0.25">
      <c r="B41" s="52">
        <v>24</v>
      </c>
      <c r="C41" s="43">
        <v>46507</v>
      </c>
      <c r="D41" s="46">
        <f t="shared" si="2"/>
        <v>1017.7427083333333</v>
      </c>
      <c r="E41" s="46">
        <f t="shared" si="2"/>
        <v>182.7052083333333</v>
      </c>
      <c r="F41" s="47">
        <f t="shared" si="2"/>
        <v>19.462083333333332</v>
      </c>
      <c r="G41" s="46">
        <f t="shared" si="0"/>
        <v>1219.9099999999999</v>
      </c>
      <c r="H41" s="46">
        <f t="shared" si="1"/>
        <v>202.16729166666664</v>
      </c>
      <c r="I41" s="46"/>
      <c r="J41" s="53"/>
      <c r="L41" s="2" t="s">
        <v>36</v>
      </c>
      <c r="M41" s="3">
        <v>135.09</v>
      </c>
    </row>
    <row r="42" spans="2:13" x14ac:dyDescent="0.25">
      <c r="B42" s="52">
        <v>25</v>
      </c>
      <c r="C42" s="43">
        <v>46537</v>
      </c>
      <c r="D42" s="46">
        <f t="shared" si="2"/>
        <v>1017.7427083333333</v>
      </c>
      <c r="E42" s="46">
        <f t="shared" si="2"/>
        <v>182.7052083333333</v>
      </c>
      <c r="F42" s="47">
        <f t="shared" si="2"/>
        <v>19.462083333333332</v>
      </c>
      <c r="G42" s="46">
        <f t="shared" si="0"/>
        <v>1219.9099999999999</v>
      </c>
      <c r="H42" s="46">
        <f t="shared" si="1"/>
        <v>202.16729166666664</v>
      </c>
      <c r="I42" s="46"/>
      <c r="J42" s="53"/>
    </row>
    <row r="43" spans="2:13" x14ac:dyDescent="0.25">
      <c r="B43" s="52">
        <v>26</v>
      </c>
      <c r="C43" s="43">
        <v>46568</v>
      </c>
      <c r="D43" s="46">
        <f t="shared" si="2"/>
        <v>1017.7427083333333</v>
      </c>
      <c r="E43" s="46">
        <f t="shared" si="2"/>
        <v>182.7052083333333</v>
      </c>
      <c r="F43" s="47">
        <f t="shared" si="2"/>
        <v>19.462083333333332</v>
      </c>
      <c r="G43" s="46">
        <f t="shared" si="0"/>
        <v>1219.9099999999999</v>
      </c>
      <c r="H43" s="46">
        <f t="shared" si="1"/>
        <v>202.16729166666664</v>
      </c>
      <c r="I43" s="46"/>
      <c r="J43" s="53"/>
    </row>
    <row r="44" spans="2:13" x14ac:dyDescent="0.25">
      <c r="B44" s="52">
        <v>27</v>
      </c>
      <c r="C44" s="43">
        <v>46598</v>
      </c>
      <c r="D44" s="46">
        <f t="shared" si="2"/>
        <v>1017.7427083333333</v>
      </c>
      <c r="E44" s="46">
        <f t="shared" si="2"/>
        <v>182.7052083333333</v>
      </c>
      <c r="F44" s="47">
        <f t="shared" si="2"/>
        <v>19.462083333333332</v>
      </c>
      <c r="G44" s="46">
        <f t="shared" si="0"/>
        <v>1219.9099999999999</v>
      </c>
      <c r="H44" s="46">
        <f t="shared" si="1"/>
        <v>202.16729166666664</v>
      </c>
      <c r="I44" s="46"/>
      <c r="J44" s="53"/>
    </row>
    <row r="45" spans="2:13" x14ac:dyDescent="0.25">
      <c r="B45" s="52">
        <v>28</v>
      </c>
      <c r="C45" s="43">
        <v>46629</v>
      </c>
      <c r="D45" s="46">
        <f t="shared" si="2"/>
        <v>1017.7427083333333</v>
      </c>
      <c r="E45" s="46">
        <f t="shared" si="2"/>
        <v>182.7052083333333</v>
      </c>
      <c r="F45" s="47">
        <f t="shared" si="2"/>
        <v>19.462083333333332</v>
      </c>
      <c r="G45" s="46">
        <f t="shared" si="0"/>
        <v>1219.9099999999999</v>
      </c>
      <c r="H45" s="46">
        <f t="shared" si="1"/>
        <v>202.16729166666664</v>
      </c>
      <c r="I45" s="46"/>
      <c r="J45" s="53"/>
    </row>
    <row r="46" spans="2:13" x14ac:dyDescent="0.25">
      <c r="B46" s="52">
        <v>29</v>
      </c>
      <c r="C46" s="43">
        <v>46660</v>
      </c>
      <c r="D46" s="46">
        <f t="shared" si="2"/>
        <v>1017.7427083333333</v>
      </c>
      <c r="E46" s="46">
        <f t="shared" si="2"/>
        <v>182.7052083333333</v>
      </c>
      <c r="F46" s="47">
        <f t="shared" si="2"/>
        <v>19.462083333333332</v>
      </c>
      <c r="G46" s="46">
        <f t="shared" si="0"/>
        <v>1219.9099999999999</v>
      </c>
      <c r="H46" s="46">
        <f t="shared" si="1"/>
        <v>202.16729166666664</v>
      </c>
      <c r="I46" s="46"/>
      <c r="J46" s="53"/>
    </row>
    <row r="47" spans="2:13" x14ac:dyDescent="0.25">
      <c r="B47" s="52">
        <v>30</v>
      </c>
      <c r="C47" s="43">
        <v>46690</v>
      </c>
      <c r="D47" s="46">
        <f t="shared" si="2"/>
        <v>1017.7427083333333</v>
      </c>
      <c r="E47" s="46">
        <f t="shared" si="2"/>
        <v>182.7052083333333</v>
      </c>
      <c r="F47" s="47">
        <f t="shared" si="2"/>
        <v>19.462083333333332</v>
      </c>
      <c r="G47" s="46">
        <f t="shared" si="0"/>
        <v>1219.9099999999999</v>
      </c>
      <c r="H47" s="46">
        <f t="shared" si="1"/>
        <v>202.16729166666664</v>
      </c>
      <c r="I47" s="46"/>
      <c r="J47" s="53"/>
    </row>
    <row r="48" spans="2:13" x14ac:dyDescent="0.25">
      <c r="B48" s="52">
        <v>31</v>
      </c>
      <c r="C48" s="43">
        <v>46721</v>
      </c>
      <c r="D48" s="46">
        <f t="shared" si="2"/>
        <v>1017.7427083333333</v>
      </c>
      <c r="E48" s="46">
        <f t="shared" si="2"/>
        <v>182.7052083333333</v>
      </c>
      <c r="F48" s="47">
        <f t="shared" si="2"/>
        <v>19.462083333333332</v>
      </c>
      <c r="G48" s="46">
        <f t="shared" si="0"/>
        <v>1219.9099999999999</v>
      </c>
      <c r="H48" s="46">
        <f t="shared" si="1"/>
        <v>202.16729166666664</v>
      </c>
      <c r="I48" s="46"/>
      <c r="J48" s="53"/>
    </row>
    <row r="49" spans="2:10" x14ac:dyDescent="0.25">
      <c r="B49" s="52">
        <v>32</v>
      </c>
      <c r="C49" s="43">
        <v>46751</v>
      </c>
      <c r="D49" s="46">
        <f t="shared" si="2"/>
        <v>1017.7427083333333</v>
      </c>
      <c r="E49" s="46">
        <f t="shared" si="2"/>
        <v>182.7052083333333</v>
      </c>
      <c r="F49" s="47">
        <f t="shared" si="2"/>
        <v>19.462083333333332</v>
      </c>
      <c r="G49" s="46">
        <f t="shared" si="0"/>
        <v>1219.9099999999999</v>
      </c>
      <c r="H49" s="46">
        <f t="shared" si="1"/>
        <v>202.16729166666664</v>
      </c>
      <c r="I49" s="46"/>
      <c r="J49" s="53"/>
    </row>
    <row r="50" spans="2:10" x14ac:dyDescent="0.25">
      <c r="B50" s="52">
        <v>33</v>
      </c>
      <c r="C50" s="43">
        <v>46782</v>
      </c>
      <c r="D50" s="46">
        <f t="shared" si="2"/>
        <v>1017.7427083333333</v>
      </c>
      <c r="E50" s="46">
        <f t="shared" si="2"/>
        <v>182.7052083333333</v>
      </c>
      <c r="F50" s="47">
        <f t="shared" si="2"/>
        <v>19.462083333333332</v>
      </c>
      <c r="G50" s="46">
        <f t="shared" si="0"/>
        <v>1219.9099999999999</v>
      </c>
      <c r="H50" s="46">
        <f t="shared" si="1"/>
        <v>202.16729166666664</v>
      </c>
      <c r="I50" s="46"/>
      <c r="J50" s="53"/>
    </row>
    <row r="51" spans="2:10" x14ac:dyDescent="0.25">
      <c r="B51" s="52">
        <v>34</v>
      </c>
      <c r="C51" s="43">
        <v>46812</v>
      </c>
      <c r="D51" s="46">
        <f t="shared" si="2"/>
        <v>1017.7427083333333</v>
      </c>
      <c r="E51" s="46">
        <f t="shared" si="2"/>
        <v>182.7052083333333</v>
      </c>
      <c r="F51" s="47">
        <f t="shared" si="2"/>
        <v>19.462083333333332</v>
      </c>
      <c r="G51" s="46">
        <f t="shared" si="0"/>
        <v>1219.9099999999999</v>
      </c>
      <c r="H51" s="46">
        <f t="shared" si="1"/>
        <v>202.16729166666664</v>
      </c>
      <c r="I51" s="46"/>
      <c r="J51" s="53"/>
    </row>
    <row r="52" spans="2:10" x14ac:dyDescent="0.25">
      <c r="B52" s="52">
        <v>35</v>
      </c>
      <c r="C52" s="43">
        <v>46842</v>
      </c>
      <c r="D52" s="46">
        <f t="shared" si="2"/>
        <v>1017.7427083333333</v>
      </c>
      <c r="E52" s="46">
        <f t="shared" si="2"/>
        <v>182.7052083333333</v>
      </c>
      <c r="F52" s="47">
        <f t="shared" si="2"/>
        <v>19.462083333333332</v>
      </c>
      <c r="G52" s="46">
        <f t="shared" si="0"/>
        <v>1219.9099999999999</v>
      </c>
      <c r="H52" s="46">
        <f t="shared" si="1"/>
        <v>202.16729166666664</v>
      </c>
      <c r="I52" s="46"/>
      <c r="J52" s="53"/>
    </row>
    <row r="53" spans="2:10" x14ac:dyDescent="0.25">
      <c r="B53" s="52">
        <v>36</v>
      </c>
      <c r="C53" s="43">
        <v>46873</v>
      </c>
      <c r="D53" s="46">
        <f t="shared" si="2"/>
        <v>1017.7427083333333</v>
      </c>
      <c r="E53" s="46">
        <f t="shared" si="2"/>
        <v>182.7052083333333</v>
      </c>
      <c r="F53" s="47">
        <f t="shared" si="2"/>
        <v>19.462083333333332</v>
      </c>
      <c r="G53" s="46">
        <f t="shared" si="0"/>
        <v>1219.9099999999999</v>
      </c>
      <c r="H53" s="46">
        <f t="shared" si="1"/>
        <v>202.16729166666664</v>
      </c>
      <c r="I53" s="46"/>
      <c r="J53" s="53"/>
    </row>
    <row r="54" spans="2:10" x14ac:dyDescent="0.25">
      <c r="B54" s="52">
        <v>37</v>
      </c>
      <c r="C54" s="43">
        <v>46903</v>
      </c>
      <c r="D54" s="46">
        <f t="shared" si="2"/>
        <v>1017.7427083333333</v>
      </c>
      <c r="E54" s="46">
        <f t="shared" si="2"/>
        <v>182.7052083333333</v>
      </c>
      <c r="F54" s="47">
        <f t="shared" si="2"/>
        <v>19.462083333333332</v>
      </c>
      <c r="G54" s="46">
        <f t="shared" si="0"/>
        <v>1219.9099999999999</v>
      </c>
      <c r="H54" s="46">
        <f t="shared" si="1"/>
        <v>202.16729166666664</v>
      </c>
      <c r="I54" s="46"/>
      <c r="J54" s="53"/>
    </row>
    <row r="55" spans="2:10" x14ac:dyDescent="0.25">
      <c r="B55" s="52">
        <v>38</v>
      </c>
      <c r="C55" s="43">
        <v>46934</v>
      </c>
      <c r="D55" s="46">
        <f t="shared" si="2"/>
        <v>1017.7427083333333</v>
      </c>
      <c r="E55" s="46">
        <f t="shared" si="2"/>
        <v>182.7052083333333</v>
      </c>
      <c r="F55" s="47">
        <f t="shared" si="2"/>
        <v>19.462083333333332</v>
      </c>
      <c r="G55" s="46">
        <f t="shared" si="0"/>
        <v>1219.9099999999999</v>
      </c>
      <c r="H55" s="46">
        <f t="shared" si="1"/>
        <v>202.16729166666664</v>
      </c>
      <c r="I55" s="46"/>
      <c r="J55" s="53"/>
    </row>
    <row r="56" spans="2:10" x14ac:dyDescent="0.25">
      <c r="B56" s="52">
        <v>39</v>
      </c>
      <c r="C56" s="43">
        <v>46964</v>
      </c>
      <c r="D56" s="46">
        <f t="shared" si="2"/>
        <v>1017.7427083333333</v>
      </c>
      <c r="E56" s="46">
        <f t="shared" si="2"/>
        <v>182.7052083333333</v>
      </c>
      <c r="F56" s="47">
        <f t="shared" si="2"/>
        <v>19.462083333333332</v>
      </c>
      <c r="G56" s="46">
        <f t="shared" si="0"/>
        <v>1219.9099999999999</v>
      </c>
      <c r="H56" s="46">
        <f t="shared" si="1"/>
        <v>202.16729166666664</v>
      </c>
      <c r="I56" s="46"/>
      <c r="J56" s="53"/>
    </row>
    <row r="57" spans="2:10" x14ac:dyDescent="0.25">
      <c r="B57" s="52">
        <v>40</v>
      </c>
      <c r="C57" s="43">
        <v>46995</v>
      </c>
      <c r="D57" s="46">
        <f t="shared" si="2"/>
        <v>1017.7427083333333</v>
      </c>
      <c r="E57" s="46">
        <f t="shared" si="2"/>
        <v>182.7052083333333</v>
      </c>
      <c r="F57" s="47">
        <f t="shared" si="2"/>
        <v>19.462083333333332</v>
      </c>
      <c r="G57" s="46">
        <f t="shared" si="0"/>
        <v>1219.9099999999999</v>
      </c>
      <c r="H57" s="46">
        <f t="shared" si="1"/>
        <v>202.16729166666664</v>
      </c>
      <c r="I57" s="46"/>
      <c r="J57" s="53"/>
    </row>
    <row r="58" spans="2:10" x14ac:dyDescent="0.25">
      <c r="B58" s="52">
        <v>41</v>
      </c>
      <c r="C58" s="43">
        <v>47026</v>
      </c>
      <c r="D58" s="46">
        <f t="shared" si="2"/>
        <v>1017.7427083333333</v>
      </c>
      <c r="E58" s="46">
        <f t="shared" si="2"/>
        <v>182.7052083333333</v>
      </c>
      <c r="F58" s="47">
        <f t="shared" si="2"/>
        <v>19.462083333333332</v>
      </c>
      <c r="G58" s="46">
        <f t="shared" si="0"/>
        <v>1219.9099999999999</v>
      </c>
      <c r="H58" s="46">
        <f t="shared" si="1"/>
        <v>202.16729166666664</v>
      </c>
      <c r="I58" s="46"/>
      <c r="J58" s="53"/>
    </row>
    <row r="59" spans="2:10" x14ac:dyDescent="0.25">
      <c r="B59" s="52">
        <v>42</v>
      </c>
      <c r="C59" s="43">
        <v>47056</v>
      </c>
      <c r="D59" s="46">
        <f t="shared" si="2"/>
        <v>1017.7427083333333</v>
      </c>
      <c r="E59" s="46">
        <f t="shared" si="2"/>
        <v>182.7052083333333</v>
      </c>
      <c r="F59" s="47">
        <f t="shared" si="2"/>
        <v>19.462083333333332</v>
      </c>
      <c r="G59" s="46">
        <f t="shared" si="0"/>
        <v>1219.9099999999999</v>
      </c>
      <c r="H59" s="46">
        <f t="shared" si="1"/>
        <v>202.16729166666664</v>
      </c>
      <c r="I59" s="46"/>
      <c r="J59" s="53"/>
    </row>
    <row r="60" spans="2:10" x14ac:dyDescent="0.25">
      <c r="B60" s="52">
        <v>43</v>
      </c>
      <c r="C60" s="43">
        <v>47087</v>
      </c>
      <c r="D60" s="46">
        <f t="shared" si="2"/>
        <v>1017.7427083333333</v>
      </c>
      <c r="E60" s="46">
        <f t="shared" si="2"/>
        <v>182.7052083333333</v>
      </c>
      <c r="F60" s="47">
        <f t="shared" si="2"/>
        <v>19.462083333333332</v>
      </c>
      <c r="G60" s="46">
        <f t="shared" si="0"/>
        <v>1219.9099999999999</v>
      </c>
      <c r="H60" s="46">
        <f t="shared" si="1"/>
        <v>202.16729166666664</v>
      </c>
      <c r="I60" s="46"/>
      <c r="J60" s="53"/>
    </row>
    <row r="61" spans="2:10" x14ac:dyDescent="0.25">
      <c r="B61" s="52">
        <v>44</v>
      </c>
      <c r="C61" s="43">
        <v>47117</v>
      </c>
      <c r="D61" s="46">
        <f t="shared" si="2"/>
        <v>1017.7427083333333</v>
      </c>
      <c r="E61" s="46">
        <f t="shared" si="2"/>
        <v>182.7052083333333</v>
      </c>
      <c r="F61" s="47">
        <f t="shared" si="2"/>
        <v>19.462083333333332</v>
      </c>
      <c r="G61" s="46">
        <f t="shared" si="0"/>
        <v>1219.9099999999999</v>
      </c>
      <c r="H61" s="46">
        <f t="shared" si="1"/>
        <v>202.16729166666664</v>
      </c>
      <c r="I61" s="46"/>
      <c r="J61" s="53"/>
    </row>
    <row r="62" spans="2:10" x14ac:dyDescent="0.25">
      <c r="B62" s="52">
        <v>45</v>
      </c>
      <c r="C62" s="43">
        <v>47148</v>
      </c>
      <c r="D62" s="46">
        <f t="shared" si="2"/>
        <v>1017.7427083333333</v>
      </c>
      <c r="E62" s="46">
        <f t="shared" si="2"/>
        <v>182.7052083333333</v>
      </c>
      <c r="F62" s="47">
        <f t="shared" si="2"/>
        <v>19.462083333333332</v>
      </c>
      <c r="G62" s="46">
        <f t="shared" si="0"/>
        <v>1219.9099999999999</v>
      </c>
      <c r="H62" s="46">
        <f t="shared" si="1"/>
        <v>202.16729166666664</v>
      </c>
      <c r="I62" s="46"/>
      <c r="J62" s="53"/>
    </row>
    <row r="63" spans="2:10" x14ac:dyDescent="0.25">
      <c r="B63" s="52">
        <v>46</v>
      </c>
      <c r="C63" s="43">
        <v>47177</v>
      </c>
      <c r="D63" s="46">
        <f t="shared" si="2"/>
        <v>1017.7427083333333</v>
      </c>
      <c r="E63" s="46">
        <f t="shared" si="2"/>
        <v>182.7052083333333</v>
      </c>
      <c r="F63" s="47">
        <f t="shared" si="2"/>
        <v>19.462083333333332</v>
      </c>
      <c r="G63" s="46">
        <f t="shared" si="0"/>
        <v>1219.9099999999999</v>
      </c>
      <c r="H63" s="46">
        <f t="shared" si="1"/>
        <v>202.16729166666664</v>
      </c>
      <c r="I63" s="46"/>
      <c r="J63" s="53"/>
    </row>
    <row r="64" spans="2:10" x14ac:dyDescent="0.25">
      <c r="B64" s="52">
        <v>47</v>
      </c>
      <c r="C64" s="43">
        <v>47207</v>
      </c>
      <c r="D64" s="46">
        <f t="shared" si="2"/>
        <v>1017.7427083333333</v>
      </c>
      <c r="E64" s="46">
        <f t="shared" si="2"/>
        <v>182.7052083333333</v>
      </c>
      <c r="F64" s="47">
        <f t="shared" si="2"/>
        <v>19.462083333333332</v>
      </c>
      <c r="G64" s="46">
        <f t="shared" si="0"/>
        <v>1219.9099999999999</v>
      </c>
      <c r="H64" s="46">
        <f t="shared" si="1"/>
        <v>202.16729166666664</v>
      </c>
      <c r="I64" s="46"/>
      <c r="J64" s="53"/>
    </row>
    <row r="65" spans="2:10" x14ac:dyDescent="0.25">
      <c r="B65" s="52">
        <v>48</v>
      </c>
      <c r="C65" s="43">
        <v>47238</v>
      </c>
      <c r="D65" s="46">
        <f t="shared" si="2"/>
        <v>1017.7427083333333</v>
      </c>
      <c r="E65" s="46">
        <f t="shared" si="2"/>
        <v>182.7052083333333</v>
      </c>
      <c r="F65" s="47">
        <f t="shared" si="2"/>
        <v>19.462083333333332</v>
      </c>
      <c r="G65" s="46">
        <f t="shared" si="0"/>
        <v>1219.9099999999999</v>
      </c>
      <c r="H65" s="46">
        <f t="shared" si="1"/>
        <v>202.16729166666664</v>
      </c>
      <c r="I65" s="46"/>
      <c r="J65" s="53"/>
    </row>
    <row r="66" spans="2:10" ht="15.75" thickBot="1" x14ac:dyDescent="0.3">
      <c r="B66" s="54"/>
      <c r="C66" s="55"/>
      <c r="D66" s="31">
        <f>SUM(D18:D65)</f>
        <v>48851.649999999994</v>
      </c>
      <c r="E66" s="31">
        <f t="shared" ref="E66:G66" si="3">SUM(E18:E65)</f>
        <v>8769.8499999999876</v>
      </c>
      <c r="F66" s="31">
        <f t="shared" si="3"/>
        <v>934.18000000000018</v>
      </c>
      <c r="G66" s="31">
        <f t="shared" si="3"/>
        <v>58555.680000000066</v>
      </c>
      <c r="H66" s="55"/>
      <c r="I66" s="56"/>
      <c r="J66" s="57"/>
    </row>
  </sheetData>
  <mergeCells count="25">
    <mergeCell ref="L35:L36"/>
    <mergeCell ref="M35:M36"/>
    <mergeCell ref="L39:L40"/>
    <mergeCell ref="M39:M40"/>
    <mergeCell ref="B13:C13"/>
    <mergeCell ref="B14:C14"/>
    <mergeCell ref="L22:L23"/>
    <mergeCell ref="M22:M23"/>
    <mergeCell ref="L26:L27"/>
    <mergeCell ref="M26:M27"/>
    <mergeCell ref="B10:C10"/>
    <mergeCell ref="F10:H10"/>
    <mergeCell ref="J10:J11"/>
    <mergeCell ref="B11:C11"/>
    <mergeCell ref="F11:H11"/>
    <mergeCell ref="B12:C12"/>
    <mergeCell ref="B6:C6"/>
    <mergeCell ref="F6:H6"/>
    <mergeCell ref="J6:J9"/>
    <mergeCell ref="B7:C7"/>
    <mergeCell ref="F7:H7"/>
    <mergeCell ref="B8:C8"/>
    <mergeCell ref="F8:H8"/>
    <mergeCell ref="B9:C9"/>
    <mergeCell ref="F9:H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Emprestimo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Silvane Corrêa</dc:creator>
  <cp:lastModifiedBy>Silvane Corrêa</cp:lastModifiedBy>
  <dcterms:created xsi:type="dcterms:W3CDTF">2025-09-15T19:29:53Z</dcterms:created>
  <dcterms:modified xsi:type="dcterms:W3CDTF">2025-09-15T19:43:53Z</dcterms:modified>
</cp:coreProperties>
</file>