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rafael.garbin\Downloads\"/>
    </mc:Choice>
  </mc:AlternateContent>
  <xr:revisionPtr revIDLastSave="0" documentId="13_ncr:1_{2791F76D-7AC9-476E-907D-27C06E3AC6E7}" xr6:coauthVersionLast="47" xr6:coauthVersionMax="47" xr10:uidLastSave="{00000000-0000-0000-0000-000000000000}"/>
  <bookViews>
    <workbookView xWindow="-108" yWindow="-108" windowWidth="23256" windowHeight="12576" tabRatio="765" xr2:uid="{00000000-000D-0000-FFFF-FFFF00000000}"/>
  </bookViews>
  <sheets>
    <sheet name="LIVRO DIÁRIO" sheetId="2" r:id="rId1"/>
    <sheet name="RAZONETES" sheetId="3" r:id="rId2"/>
    <sheet name="BALANCETE" sheetId="4" r:id="rId3"/>
    <sheet name="FICHA DE ESTOQUE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7m4BLxBs5oM8oqyoYCvXbLdbEqn1VVPSGZbeZUGdX+A="/>
    </ext>
  </extLst>
</workbook>
</file>

<file path=xl/calcChain.xml><?xml version="1.0" encoding="utf-8"?>
<calcChain xmlns="http://schemas.openxmlformats.org/spreadsheetml/2006/main">
  <c r="E11" i="5" l="1"/>
  <c r="E8" i="5"/>
  <c r="K7" i="5"/>
  <c r="K8" i="5" s="1"/>
  <c r="I7" i="5"/>
  <c r="I9" i="5" s="1"/>
  <c r="I10" i="5" s="1"/>
  <c r="I11" i="5" s="1"/>
  <c r="I12" i="5" s="1"/>
  <c r="I13" i="5" s="1"/>
  <c r="I14" i="5" s="1"/>
  <c r="E7" i="5"/>
  <c r="B36" i="4"/>
  <c r="A36" i="4"/>
  <c r="A35" i="4"/>
  <c r="B27" i="4"/>
  <c r="C25" i="4"/>
  <c r="C21" i="4"/>
  <c r="B18" i="4"/>
  <c r="B17" i="4"/>
  <c r="B16" i="4"/>
  <c r="B13" i="4"/>
  <c r="F97" i="3"/>
  <c r="K79" i="3"/>
  <c r="K86" i="3" s="1"/>
  <c r="C33" i="4" s="1"/>
  <c r="J79" i="3"/>
  <c r="J86" i="3" s="1"/>
  <c r="B74" i="3"/>
  <c r="N69" i="3"/>
  <c r="G69" i="3"/>
  <c r="G74" i="3" s="1"/>
  <c r="C28" i="4" s="1"/>
  <c r="K65" i="3"/>
  <c r="C26" i="4" s="1"/>
  <c r="J65" i="3"/>
  <c r="J66" i="3" s="1"/>
  <c r="G65" i="3"/>
  <c r="G66" i="3" s="1"/>
  <c r="F65" i="3"/>
  <c r="B25" i="4" s="1"/>
  <c r="C53" i="3"/>
  <c r="B53" i="3"/>
  <c r="B54" i="3" s="1"/>
  <c r="B47" i="3"/>
  <c r="O42" i="3"/>
  <c r="C20" i="4" s="1"/>
  <c r="N42" i="3"/>
  <c r="B20" i="4" s="1"/>
  <c r="K42" i="3"/>
  <c r="C19" i="4" s="1"/>
  <c r="J42" i="3"/>
  <c r="B19" i="4" s="1"/>
  <c r="E19" i="4" s="1"/>
  <c r="F42" i="3"/>
  <c r="B42" i="3"/>
  <c r="G38" i="3"/>
  <c r="G42" i="3" s="1"/>
  <c r="C38" i="3"/>
  <c r="C42" i="3" s="1"/>
  <c r="N33" i="3"/>
  <c r="K33" i="3"/>
  <c r="C15" i="4" s="1"/>
  <c r="G33" i="3"/>
  <c r="C14" i="4" s="1"/>
  <c r="C33" i="3"/>
  <c r="C13" i="4" s="1"/>
  <c r="B33" i="3"/>
  <c r="B34" i="3" s="1"/>
  <c r="O29" i="3"/>
  <c r="O33" i="3" s="1"/>
  <c r="J29" i="3"/>
  <c r="J33" i="3" s="1"/>
  <c r="F29" i="3"/>
  <c r="F33" i="3" s="1"/>
  <c r="B29" i="3"/>
  <c r="B27" i="3"/>
  <c r="N25" i="3"/>
  <c r="B12" i="4" s="1"/>
  <c r="D12" i="4" s="1"/>
  <c r="K25" i="3"/>
  <c r="C11" i="4" s="1"/>
  <c r="J25" i="3"/>
  <c r="B11" i="4" s="1"/>
  <c r="D11" i="4" s="1"/>
  <c r="F19" i="3"/>
  <c r="F17" i="3"/>
  <c r="N16" i="3"/>
  <c r="K16" i="3"/>
  <c r="J16" i="3"/>
  <c r="F16" i="3"/>
  <c r="B11" i="3"/>
  <c r="B12" i="3" s="1"/>
  <c r="C8" i="3"/>
  <c r="C7" i="3"/>
  <c r="C6" i="3"/>
  <c r="B6" i="3"/>
  <c r="C5" i="3"/>
  <c r="B5" i="3"/>
  <c r="J4" i="3"/>
  <c r="G4" i="3"/>
  <c r="G11" i="3" s="1"/>
  <c r="C6" i="4" s="1"/>
  <c r="C4" i="3"/>
  <c r="C11" i="3" s="1"/>
  <c r="C5" i="4" s="1"/>
  <c r="B4" i="3"/>
  <c r="F129" i="2"/>
  <c r="F126" i="2"/>
  <c r="E115" i="2"/>
  <c r="F116" i="2" s="1"/>
  <c r="C16" i="3" s="1"/>
  <c r="C25" i="3" s="1"/>
  <c r="C9" i="4" s="1"/>
  <c r="E112" i="2"/>
  <c r="F113" i="2" s="1"/>
  <c r="O4" i="3" s="1"/>
  <c r="O11" i="3" s="1"/>
  <c r="C8" i="4" s="1"/>
  <c r="E109" i="2"/>
  <c r="F110" i="2" s="1"/>
  <c r="K4" i="3" s="1"/>
  <c r="K11" i="3" s="1"/>
  <c r="C7" i="4" s="1"/>
  <c r="F107" i="2"/>
  <c r="F106" i="2"/>
  <c r="F105" i="2"/>
  <c r="E104" i="2" s="1"/>
  <c r="N79" i="3" s="1"/>
  <c r="E88" i="2"/>
  <c r="F70" i="3" s="1"/>
  <c r="E82" i="2"/>
  <c r="F4" i="3" s="1"/>
  <c r="F11" i="3" s="1"/>
  <c r="F74" i="2"/>
  <c r="G21" i="3" s="1"/>
  <c r="E73" i="2"/>
  <c r="J6" i="3" s="1"/>
  <c r="F71" i="2"/>
  <c r="O16" i="3" s="1"/>
  <c r="O25" i="3" s="1"/>
  <c r="C12" i="4" s="1"/>
  <c r="F68" i="2"/>
  <c r="E64" i="2"/>
  <c r="F65" i="2" s="1"/>
  <c r="O69" i="3" s="1"/>
  <c r="O74" i="3" s="1"/>
  <c r="C30" i="4" s="1"/>
  <c r="E61" i="2"/>
  <c r="F62" i="2" s="1"/>
  <c r="K69" i="3" s="1"/>
  <c r="K74" i="3" s="1"/>
  <c r="C29" i="4" s="1"/>
  <c r="F59" i="2"/>
  <c r="E58" i="2"/>
  <c r="F47" i="3" s="1"/>
  <c r="F53" i="3" s="1"/>
  <c r="B22" i="4" s="1"/>
  <c r="F56" i="2"/>
  <c r="E55" i="2"/>
  <c r="B79" i="3" s="1"/>
  <c r="E49" i="2"/>
  <c r="F50" i="2" s="1"/>
  <c r="O47" i="3" s="1"/>
  <c r="E46" i="2"/>
  <c r="J69" i="3" s="1"/>
  <c r="E43" i="2"/>
  <c r="F44" i="2" s="1"/>
  <c r="E37" i="2"/>
  <c r="F38" i="2" s="1"/>
  <c r="C69" i="3" s="1"/>
  <c r="E31" i="2"/>
  <c r="F32" i="2" s="1"/>
  <c r="G19" i="3" s="1"/>
  <c r="E25" i="2"/>
  <c r="B16" i="3" s="1"/>
  <c r="E22" i="2"/>
  <c r="N4" i="3" s="1"/>
  <c r="E19" i="2"/>
  <c r="F20" i="2" s="1"/>
  <c r="G16" i="3" s="1"/>
  <c r="F14" i="2"/>
  <c r="E12" i="2"/>
  <c r="E11" i="2"/>
  <c r="E10" i="2"/>
  <c r="E25" i="4" l="1"/>
  <c r="B15" i="4"/>
  <c r="D15" i="4" s="1"/>
  <c r="J34" i="3"/>
  <c r="C16" i="4"/>
  <c r="E16" i="4" s="1"/>
  <c r="O34" i="3"/>
  <c r="D20" i="4"/>
  <c r="E20" i="4"/>
  <c r="J87" i="3"/>
  <c r="B33" i="4"/>
  <c r="D33" i="4" s="1"/>
  <c r="G43" i="3"/>
  <c r="C18" i="4"/>
  <c r="E18" i="4" s="1"/>
  <c r="F34" i="3"/>
  <c r="B14" i="4"/>
  <c r="D14" i="4" s="1"/>
  <c r="F12" i="3"/>
  <c r="B6" i="4"/>
  <c r="J11" i="3"/>
  <c r="D13" i="4"/>
  <c r="C79" i="3"/>
  <c r="B86" i="3"/>
  <c r="N86" i="3"/>
  <c r="O79" i="3"/>
  <c r="C17" i="4"/>
  <c r="E17" i="4" s="1"/>
  <c r="C43" i="3"/>
  <c r="F23" i="2"/>
  <c r="G18" i="3" s="1"/>
  <c r="J7" i="5"/>
  <c r="F26" i="2"/>
  <c r="G17" i="3" s="1"/>
  <c r="F89" i="2"/>
  <c r="G48" i="3" s="1"/>
  <c r="G53" i="3" s="1"/>
  <c r="K43" i="3"/>
  <c r="B5" i="4"/>
  <c r="B21" i="4"/>
  <c r="D21" i="4" s="1"/>
  <c r="E76" i="2"/>
  <c r="E94" i="2"/>
  <c r="B26" i="4"/>
  <c r="D26" i="4" s="1"/>
  <c r="J5" i="3"/>
  <c r="J47" i="3"/>
  <c r="J53" i="3" s="1"/>
  <c r="B23" i="4" s="1"/>
  <c r="E91" i="2"/>
  <c r="I8" i="5"/>
  <c r="J8" i="5" s="1"/>
  <c r="G9" i="5" s="1"/>
  <c r="E79" i="2"/>
  <c r="J26" i="3"/>
  <c r="F47" i="2"/>
  <c r="K47" i="3" s="1"/>
  <c r="F127" i="2"/>
  <c r="O43" i="3"/>
  <c r="N26" i="3"/>
  <c r="N47" i="3"/>
  <c r="N53" i="3" s="1"/>
  <c r="B24" i="4" s="1"/>
  <c r="F69" i="3"/>
  <c r="F74" i="3" s="1"/>
  <c r="F83" i="2"/>
  <c r="C70" i="3" s="1"/>
  <c r="C74" i="3" s="1"/>
  <c r="C27" i="4" l="1"/>
  <c r="E27" i="4" s="1"/>
  <c r="E118" i="2"/>
  <c r="F119" i="2" s="1"/>
  <c r="C91" i="3" s="1"/>
  <c r="C97" i="3" s="1"/>
  <c r="C35" i="4" s="1"/>
  <c r="C75" i="3"/>
  <c r="D10" i="5"/>
  <c r="E10" i="5" s="1"/>
  <c r="E52" i="2" s="1"/>
  <c r="H9" i="5"/>
  <c r="J12" i="3"/>
  <c r="B7" i="4"/>
  <c r="D7" i="4" s="1"/>
  <c r="F95" i="2"/>
  <c r="O48" i="3" s="1"/>
  <c r="O53" i="3" s="1"/>
  <c r="N70" i="3"/>
  <c r="N74" i="3" s="1"/>
  <c r="B34" i="4"/>
  <c r="K53" i="3"/>
  <c r="D5" i="4"/>
  <c r="F125" i="2"/>
  <c r="C86" i="3"/>
  <c r="C31" i="4" s="1"/>
  <c r="G54" i="3"/>
  <c r="C22" i="4"/>
  <c r="E22" i="4" s="1"/>
  <c r="B28" i="4"/>
  <c r="D28" i="4" s="1"/>
  <c r="F75" i="3"/>
  <c r="F122" i="2" s="1"/>
  <c r="O86" i="3"/>
  <c r="C34" i="4" s="1"/>
  <c r="E34" i="4" s="1"/>
  <c r="F128" i="2"/>
  <c r="B31" i="4"/>
  <c r="D31" i="4" s="1"/>
  <c r="B17" i="3"/>
  <c r="B25" i="3" s="1"/>
  <c r="F80" i="2"/>
  <c r="G23" i="3" s="1"/>
  <c r="N5" i="3"/>
  <c r="N11" i="3" s="1"/>
  <c r="F77" i="2"/>
  <c r="G22" i="3" s="1"/>
  <c r="J70" i="3"/>
  <c r="J74" i="3" s="1"/>
  <c r="F92" i="2"/>
  <c r="K48" i="3" s="1"/>
  <c r="C24" i="4" l="1"/>
  <c r="E24" i="4" s="1"/>
  <c r="O54" i="3"/>
  <c r="B30" i="4"/>
  <c r="D30" i="4" s="1"/>
  <c r="N75" i="3"/>
  <c r="F124" i="2" s="1"/>
  <c r="B87" i="3"/>
  <c r="E40" i="2"/>
  <c r="K9" i="5"/>
  <c r="F53" i="2"/>
  <c r="G79" i="3" s="1"/>
  <c r="G86" i="3" s="1"/>
  <c r="C32" i="4" s="1"/>
  <c r="F18" i="3"/>
  <c r="F25" i="3" s="1"/>
  <c r="B26" i="3"/>
  <c r="B9" i="4"/>
  <c r="D9" i="4" s="1"/>
  <c r="B8" i="4"/>
  <c r="D8" i="4" s="1"/>
  <c r="N12" i="3"/>
  <c r="N87" i="3"/>
  <c r="K54" i="3"/>
  <c r="C23" i="4"/>
  <c r="E23" i="4" s="1"/>
  <c r="E37" i="4" s="1"/>
  <c r="J75" i="3"/>
  <c r="F123" i="2" s="1"/>
  <c r="B29" i="4"/>
  <c r="D29" i="4" s="1"/>
  <c r="E121" i="2"/>
  <c r="B91" i="3" s="1"/>
  <c r="B97" i="3" s="1"/>
  <c r="D34" i="4"/>
  <c r="B10" i="4" l="1"/>
  <c r="B35" i="4"/>
  <c r="B98" i="3"/>
  <c r="C98" i="3" s="1"/>
  <c r="F79" i="3"/>
  <c r="F41" i="2"/>
  <c r="J9" i="5"/>
  <c r="K10" i="5"/>
  <c r="G20" i="3" l="1"/>
  <c r="K11" i="5"/>
  <c r="J10" i="5"/>
  <c r="E131" i="2"/>
  <c r="F132" i="2" s="1"/>
  <c r="G91" i="3"/>
  <c r="G97" i="3" s="1"/>
  <c r="J11" i="5" l="1"/>
  <c r="G12" i="5" s="1"/>
  <c r="H12" i="5" s="1"/>
  <c r="E85" i="2" s="1"/>
  <c r="G98" i="3"/>
  <c r="F98" i="3"/>
  <c r="C36" i="4"/>
  <c r="F80" i="3" l="1"/>
  <c r="F86" i="3" s="1"/>
  <c r="F86" i="2"/>
  <c r="E134" i="2"/>
  <c r="K12" i="5"/>
  <c r="J12" i="5" l="1"/>
  <c r="K13" i="5"/>
  <c r="G24" i="3"/>
  <c r="G25" i="3" s="1"/>
  <c r="F134" i="2"/>
  <c r="B32" i="4"/>
  <c r="F87" i="3"/>
  <c r="D32" i="4" l="1"/>
  <c r="B37" i="4"/>
  <c r="B41" i="4" s="1"/>
  <c r="C10" i="4"/>
  <c r="F26" i="3"/>
  <c r="K14" i="5"/>
  <c r="J14" i="5" s="1"/>
  <c r="J13" i="5"/>
  <c r="C37" i="4" l="1"/>
  <c r="B38" i="4" s="1"/>
  <c r="D10" i="4"/>
  <c r="D37" i="4" s="1"/>
  <c r="D38" i="4" s="1"/>
</calcChain>
</file>

<file path=xl/sharedStrings.xml><?xml version="1.0" encoding="utf-8"?>
<sst xmlns="http://schemas.openxmlformats.org/spreadsheetml/2006/main" count="326" uniqueCount="160">
  <si>
    <t>LIVRO DIÁRIO</t>
  </si>
  <si>
    <t>Empresa Sapatos Ltda.</t>
  </si>
  <si>
    <t>**Fique a vontade para inserir mais linhas, e também alterar os espaços do Histórico, se necessário.**</t>
  </si>
  <si>
    <t>FATO</t>
  </si>
  <si>
    <t>DATA</t>
  </si>
  <si>
    <t>CONTA</t>
  </si>
  <si>
    <t>HISTÓRICO</t>
  </si>
  <si>
    <t>DÉBITO</t>
  </si>
  <si>
    <t>CRÉDITO</t>
  </si>
  <si>
    <t>03/03/20X1</t>
  </si>
  <si>
    <t>D - Capital a integralizar</t>
  </si>
  <si>
    <t>Constituição do Capital Social da Empresa Sapatos Ltda</t>
  </si>
  <si>
    <t>C - Capital subscrito</t>
  </si>
  <si>
    <t>D - Banco conta movimento</t>
  </si>
  <si>
    <t>Pela Integralização do Sócio Marcos Mendes:
- Tranferência bancária no valor de R$ 224.880
- Equipamentos no valor de R$ 25.120
Pela Integralização da Sócia Joana Luiza Mendes:
- Tranferência bancária no valor de R$ 203.000
- Veículo no valor de R$ 47.000</t>
  </si>
  <si>
    <t>D - Computadores e periféricos</t>
  </si>
  <si>
    <t>D - Móveis e utensílios</t>
  </si>
  <si>
    <t>D - Veículos</t>
  </si>
  <si>
    <t>C - Capital a integralizar</t>
  </si>
  <si>
    <t>06/03/20X1</t>
  </si>
  <si>
    <t>D - Mercadorias para revenda</t>
  </si>
  <si>
    <t>Compra de 250 pares de sapatos masculinos</t>
  </si>
  <si>
    <t>C - Banco conta movimento</t>
  </si>
  <si>
    <t>D - ICMS a recuperar</t>
  </si>
  <si>
    <t>ICMS a recuperar da compra de 250 pares de sapatos masculinos</t>
  </si>
  <si>
    <t>C - Mercadorias para revenda</t>
  </si>
  <si>
    <t>D - PIS a recuperar</t>
  </si>
  <si>
    <t>PIS a recuperar da compra de 250 pares de sapatos masculinos</t>
  </si>
  <si>
    <t>D - COFINS a recuperar</t>
  </si>
  <si>
    <t>Frete da compra de 250 pares de sapatos masculinos</t>
  </si>
  <si>
    <t>ICMS do Frete da compra de 250 pares de sapatos masculinos</t>
  </si>
  <si>
    <t>10/03/20X1</t>
  </si>
  <si>
    <t>D - Aluguel a apropriar</t>
  </si>
  <si>
    <t>Pagamento antecipado referente a dois meses de aluguel da loja</t>
  </si>
  <si>
    <t>12/03/20X1</t>
  </si>
  <si>
    <t>Venda à vista de 50 pares de sapatos masculinos</t>
  </si>
  <si>
    <t>C - Receitas de Vendas</t>
  </si>
  <si>
    <t>D - Custo das mercadorias vendidas</t>
  </si>
  <si>
    <t>D - ICMS s/ Vendas</t>
  </si>
  <si>
    <t>ICMS referente à venda de 50 pares de sapatos masculinos</t>
  </si>
  <si>
    <t>C - ICMS a recolher</t>
  </si>
  <si>
    <t>D - PIS s/ faturamento</t>
  </si>
  <si>
    <t>PIS referente à venda de 50 pares de sapatos masculinos</t>
  </si>
  <si>
    <t>C - PIS a recolher</t>
  </si>
  <si>
    <t>D - COFINS s/ faturamento</t>
  </si>
  <si>
    <t>COFINS referente à venda de 50 pares de sapatos masculinos</t>
  </si>
  <si>
    <t>C - COFINS a recolher</t>
  </si>
  <si>
    <t>Devolução de 10 pares de sapatos masculinos</t>
  </si>
  <si>
    <t>C - Custo da mercadorias vendidas</t>
  </si>
  <si>
    <t>D - Devolução de vendas</t>
  </si>
  <si>
    <t>D - ICMS a recolher</t>
  </si>
  <si>
    <t>Referente ao reembolso da devolução de 10 pares de sapatos masculinos</t>
  </si>
  <si>
    <t>C - ICMS s/ Vendas</t>
  </si>
  <si>
    <t>D - PIS a recolher</t>
  </si>
  <si>
    <t>C - PIS s/ faturamento</t>
  </si>
  <si>
    <t>D - COFINS a recolher</t>
  </si>
  <si>
    <t>C - COFINS s/ faturamento</t>
  </si>
  <si>
    <t>20/03/20X1</t>
  </si>
  <si>
    <t>D - Adiantamentos à fornecedores</t>
  </si>
  <si>
    <t>Adiantamento à fornecedores</t>
  </si>
  <si>
    <t>21/03/20X1</t>
  </si>
  <si>
    <t>Compra de 30 pares de sapatos masculinos, valor já havia sido pago</t>
  </si>
  <si>
    <t>C - Adiantamentos à fornecedores</t>
  </si>
  <si>
    <t>ICMS a recuperar da compra de 30 pares de sapatos masculinos</t>
  </si>
  <si>
    <t>PIS a recuperar da compra de 30 pares de sapatos masculinos</t>
  </si>
  <si>
    <t>COFINS a recuperar da compra de 30 pares de sapatos masculinos</t>
  </si>
  <si>
    <t>25/03/20X1</t>
  </si>
  <si>
    <t>D - Clientes/Duplicadas a receber</t>
  </si>
  <si>
    <t>Venda à prazo de 80 pares de sapatos masculinos</t>
  </si>
  <si>
    <t>C - Receitas de vendas</t>
  </si>
  <si>
    <t>ICMS a recolher da venda de 80 pares de sapatos masculinos</t>
  </si>
  <si>
    <t>PIS a recolher da venda de 80 pares de sapatos masculinos</t>
  </si>
  <si>
    <t>COFINS a recolher da venda de 80 pares de sapatos masculinos</t>
  </si>
  <si>
    <t>28/03/20X1</t>
  </si>
  <si>
    <t>D - Banco Conta Movimento</t>
  </si>
  <si>
    <t>Desconto de duplicada referente à venda do dia 25/03/20X1</t>
  </si>
  <si>
    <t>D - Despesas financeiras</t>
  </si>
  <si>
    <t>C - Clientes/Duplicadas a receber</t>
  </si>
  <si>
    <t>31/03/20X1</t>
  </si>
  <si>
    <t>D - Aluguel</t>
  </si>
  <si>
    <t>Apropriação do aluguel referente ao mês de março</t>
  </si>
  <si>
    <t>C - Aluguel a apropriar</t>
  </si>
  <si>
    <t>D - Depreciação e amortização</t>
  </si>
  <si>
    <t>Depreciação mensal referente à março</t>
  </si>
  <si>
    <t>C - Depreciação acumulada - Móveis e utensílios</t>
  </si>
  <si>
    <t>C - Depreciação acumulada - Computadores e periféricos</t>
  </si>
  <si>
    <t>C - Depreciação acumulada - Veículos</t>
  </si>
  <si>
    <t>D - ICMS a Recolher</t>
  </si>
  <si>
    <t>Apuração do mês março/20X1</t>
  </si>
  <si>
    <t>C - ICMS  a recuperar</t>
  </si>
  <si>
    <t>D - PIS a Recolher</t>
  </si>
  <si>
    <t>C - PIS a recuperar</t>
  </si>
  <si>
    <t>D - COFINS a Recolher</t>
  </si>
  <si>
    <t>C - COFINS a recuperar</t>
  </si>
  <si>
    <t>D - Receitas de venda</t>
  </si>
  <si>
    <t>C - Encerramento do exercício</t>
  </si>
  <si>
    <t xml:space="preserve">D -  Encerramento do exercício </t>
  </si>
  <si>
    <t xml:space="preserve">C -  ICMS sobre vendas </t>
  </si>
  <si>
    <t xml:space="preserve">C -  PIS sobre faturamento </t>
  </si>
  <si>
    <t xml:space="preserve">C -  COFINS sobre faturamento </t>
  </si>
  <si>
    <t xml:space="preserve">C -  Devolução de vendas </t>
  </si>
  <si>
    <t xml:space="preserve">C -  Custo das mercadorias vendidas </t>
  </si>
  <si>
    <t>C -  Aluguel</t>
  </si>
  <si>
    <t xml:space="preserve">C -  Depreciação e amortização </t>
  </si>
  <si>
    <t xml:space="preserve">C -  Despesas financeiras </t>
  </si>
  <si>
    <t>D - Encerramento do exercício</t>
  </si>
  <si>
    <t>C - Lucros/Prejuízos Acumulados</t>
  </si>
  <si>
    <t xml:space="preserve">LIVRO RAZÃO/ RAZONETES </t>
  </si>
  <si>
    <t>BANCO TGF</t>
  </si>
  <si>
    <t>CLIENTES/DUP A RECEBER</t>
  </si>
  <si>
    <t>ICMS A RECUPERAR</t>
  </si>
  <si>
    <t>PIS A RECUPERAR</t>
  </si>
  <si>
    <t>Saldos</t>
  </si>
  <si>
    <t>SF</t>
  </si>
  <si>
    <t>COFINS A RECUPERAR</t>
  </si>
  <si>
    <t>MERCADORIAS PARA REVENDA</t>
  </si>
  <si>
    <t>ALUGUEL A APROPRIAR</t>
  </si>
  <si>
    <t>ADIANTAMENTO A FORNECEDORES</t>
  </si>
  <si>
    <t>COMPUTADORES E PERIF.</t>
  </si>
  <si>
    <t>MÓVEIS E UTENSÍLIOS</t>
  </si>
  <si>
    <t>VEÍCULOS</t>
  </si>
  <si>
    <t>(-) DEP. ACUMULADA - COMPUTADORES E PERIF.</t>
  </si>
  <si>
    <t>(-) DEPRECIAÇÃO ACUMULADA - MÓVEIS E UTENSÍLIOS</t>
  </si>
  <si>
    <t>(-) DEPRECIAÇÃO ACUMULADA- VEÍCULOS</t>
  </si>
  <si>
    <t>FORNECEDORES</t>
  </si>
  <si>
    <t>DUPLICATAS DESCONTADAS</t>
  </si>
  <si>
    <t>DESPESAS FINANCEIRAS</t>
  </si>
  <si>
    <t>ICMS A RECOLHER</t>
  </si>
  <si>
    <t>PIS A RECOLHER</t>
  </si>
  <si>
    <t>COFINS  A RECOLHER</t>
  </si>
  <si>
    <t>Ap</t>
  </si>
  <si>
    <t>CAPITAL SUBSCRITO</t>
  </si>
  <si>
    <t>(-) CAPITAL A INTEGRALIZAR</t>
  </si>
  <si>
    <t>RECEITA DE VENDAS</t>
  </si>
  <si>
    <t>ICMS SOBRE VENDAS</t>
  </si>
  <si>
    <t>PIS SOBRE FATURAMENTO</t>
  </si>
  <si>
    <t>COFINS SOBRE FATURAMENTO</t>
  </si>
  <si>
    <t>DEVOLUÇÃO DE VENDAS</t>
  </si>
  <si>
    <t>CUSTO DAS MERCADORIAS VENDIDAS</t>
  </si>
  <si>
    <t>ALUGUEL</t>
  </si>
  <si>
    <t>DEPRECIAÇÃO E AMORTIZAÇÃO</t>
  </si>
  <si>
    <t>ENCERRAMENTO DO EXERCÍCIO</t>
  </si>
  <si>
    <t>LUCROS/PREJUÍZOS ACUMULADOS</t>
  </si>
  <si>
    <t>Balancete de Verificação Levantado em 31/03/20X1</t>
  </si>
  <si>
    <t>MOVIMENTO DO PERÍODO</t>
  </si>
  <si>
    <t>SALDO FINAL</t>
  </si>
  <si>
    <t>TOTAL</t>
  </si>
  <si>
    <t>EMPRESA SAPATOS LTDA</t>
  </si>
  <si>
    <t>FICHA ESTOQUE - MÉDIA PONDERADA MÓVEL</t>
  </si>
  <si>
    <t>ENTRADA</t>
  </si>
  <si>
    <t>SAÍDA</t>
  </si>
  <si>
    <t>SALDOS</t>
  </si>
  <si>
    <t>QTDE</t>
  </si>
  <si>
    <t>CUSTO UNIT.</t>
  </si>
  <si>
    <t>CUSTO TOTAL</t>
  </si>
  <si>
    <t>Compra</t>
  </si>
  <si>
    <t>06/03/20X2</t>
  </si>
  <si>
    <t>Frete</t>
  </si>
  <si>
    <t>Venda</t>
  </si>
  <si>
    <t>Devolução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</si>
</sst>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"/>
    <numFmt numFmtId="165" formatCode="_-* #,##0.00_-;\-* #,##0.00_-;_-* &quot;-&quot;??_-;_-@"/>
  </numFmts>
  <fonts count="13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FF0000"/>
      <name val="Calibri"/>
    </font>
    <font>
      <u/>
      <sz val="12"/>
      <color theme="1"/>
      <name val="Calibri"/>
    </font>
    <font>
      <b/>
      <sz val="16"/>
      <color theme="1"/>
      <name val="Calibri"/>
    </font>
    <font>
      <sz val="14"/>
      <color theme="1"/>
      <name val="Calibri"/>
    </font>
    <font>
      <b/>
      <sz val="14"/>
      <color theme="1"/>
      <name val="Calibri"/>
    </font>
    <font>
      <sz val="11"/>
      <color theme="1"/>
      <name val="Calibri"/>
      <scheme val="minor"/>
    </font>
    <font>
      <b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165" fontId="4" fillId="4" borderId="22" xfId="0" applyNumberFormat="1" applyFont="1" applyFill="1" applyBorder="1" applyAlignment="1">
      <alignment horizontal="center" vertical="center"/>
    </xf>
    <xf numFmtId="165" fontId="4" fillId="4" borderId="2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165" fontId="4" fillId="4" borderId="25" xfId="0" applyNumberFormat="1" applyFont="1" applyFill="1" applyBorder="1" applyAlignment="1">
      <alignment horizontal="center" vertical="center"/>
    </xf>
    <xf numFmtId="165" fontId="4" fillId="4" borderId="26" xfId="0" applyNumberFormat="1" applyFont="1" applyFill="1" applyBorder="1" applyAlignment="1">
      <alignment horizontal="center" vertical="center"/>
    </xf>
    <xf numFmtId="164" fontId="4" fillId="0" borderId="27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vertical="center" wrapText="1"/>
    </xf>
    <xf numFmtId="164" fontId="4" fillId="0" borderId="16" xfId="0" applyNumberFormat="1" applyFont="1" applyBorder="1" applyAlignment="1">
      <alignment horizontal="center" vertical="center"/>
    </xf>
    <xf numFmtId="0" fontId="4" fillId="2" borderId="25" xfId="0" applyFont="1" applyFill="1" applyBorder="1" applyAlignment="1">
      <alignment horizontal="left" vertical="center"/>
    </xf>
    <xf numFmtId="0" fontId="4" fillId="0" borderId="28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4" borderId="25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 wrapText="1"/>
    </xf>
    <xf numFmtId="0" fontId="4" fillId="4" borderId="25" xfId="0" applyFont="1" applyFill="1" applyBorder="1"/>
    <xf numFmtId="165" fontId="4" fillId="4" borderId="25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4" borderId="30" xfId="0" applyFont="1" applyFill="1" applyBorder="1" applyAlignment="1">
      <alignment horizontal="center" vertical="center" wrapText="1"/>
    </xf>
    <xf numFmtId="165" fontId="4" fillId="4" borderId="25" xfId="0" applyNumberFormat="1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1" fontId="9" fillId="4" borderId="1" xfId="0" applyNumberFormat="1" applyFont="1" applyFill="1" applyBorder="1" applyAlignment="1">
      <alignment horizontal="left"/>
    </xf>
    <xf numFmtId="0" fontId="9" fillId="4" borderId="1" xfId="0" applyFont="1" applyFill="1" applyBorder="1"/>
    <xf numFmtId="1" fontId="9" fillId="4" borderId="1" xfId="0" applyNumberFormat="1" applyFont="1" applyFill="1" applyBorder="1" applyAlignment="1">
      <alignment horizontal="right"/>
    </xf>
    <xf numFmtId="1" fontId="10" fillId="4" borderId="1" xfId="0" applyNumberFormat="1" applyFont="1" applyFill="1" applyBorder="1" applyAlignment="1">
      <alignment horizontal="right"/>
    </xf>
    <xf numFmtId="1" fontId="10" fillId="4" borderId="1" xfId="0" applyNumberFormat="1" applyFont="1" applyFill="1" applyBorder="1" applyAlignment="1">
      <alignment horizontal="left"/>
    </xf>
    <xf numFmtId="0" fontId="10" fillId="4" borderId="1" xfId="0" applyFont="1" applyFill="1" applyBorder="1"/>
    <xf numFmtId="165" fontId="9" fillId="4" borderId="1" xfId="0" applyNumberFormat="1" applyFont="1" applyFill="1" applyBorder="1"/>
    <xf numFmtId="165" fontId="9" fillId="4" borderId="36" xfId="0" applyNumberFormat="1" applyFont="1" applyFill="1" applyBorder="1"/>
    <xf numFmtId="165" fontId="9" fillId="4" borderId="37" xfId="0" applyNumberFormat="1" applyFont="1" applyFill="1" applyBorder="1"/>
    <xf numFmtId="165" fontId="9" fillId="4" borderId="38" xfId="0" applyNumberFormat="1" applyFont="1" applyFill="1" applyBorder="1"/>
    <xf numFmtId="0" fontId="9" fillId="4" borderId="1" xfId="0" applyFont="1" applyFill="1" applyBorder="1" applyAlignment="1">
      <alignment horizontal="right" vertical="center"/>
    </xf>
    <xf numFmtId="165" fontId="9" fillId="4" borderId="39" xfId="0" applyNumberFormat="1" applyFont="1" applyFill="1" applyBorder="1" applyAlignment="1">
      <alignment vertical="center"/>
    </xf>
    <xf numFmtId="165" fontId="9" fillId="4" borderId="40" xfId="0" applyNumberFormat="1" applyFont="1" applyFill="1" applyBorder="1" applyAlignment="1">
      <alignment vertical="center"/>
    </xf>
    <xf numFmtId="165" fontId="9" fillId="4" borderId="1" xfId="0" applyNumberFormat="1" applyFont="1" applyFill="1" applyBorder="1" applyAlignment="1">
      <alignment vertical="center"/>
    </xf>
    <xf numFmtId="165" fontId="9" fillId="4" borderId="36" xfId="0" applyNumberFormat="1" applyFont="1" applyFill="1" applyBorder="1" applyAlignment="1">
      <alignment vertical="center"/>
    </xf>
    <xf numFmtId="165" fontId="9" fillId="4" borderId="1" xfId="0" applyNumberFormat="1" applyFont="1" applyFill="1" applyBorder="1" applyAlignment="1">
      <alignment horizontal="center" wrapText="1"/>
    </xf>
    <xf numFmtId="165" fontId="9" fillId="4" borderId="36" xfId="0" applyNumberFormat="1" applyFont="1" applyFill="1" applyBorder="1" applyAlignment="1">
      <alignment horizontal="center" wrapText="1"/>
    </xf>
    <xf numFmtId="0" fontId="9" fillId="4" borderId="38" xfId="0" applyFont="1" applyFill="1" applyBorder="1" applyAlignment="1">
      <alignment horizontal="center" wrapText="1"/>
    </xf>
    <xf numFmtId="165" fontId="9" fillId="4" borderId="38" xfId="0" applyNumberFormat="1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9" fillId="4" borderId="37" xfId="0" applyFont="1" applyFill="1" applyBorder="1"/>
    <xf numFmtId="0" fontId="9" fillId="4" borderId="36" xfId="0" applyFont="1" applyFill="1" applyBorder="1"/>
    <xf numFmtId="165" fontId="9" fillId="4" borderId="41" xfId="0" applyNumberFormat="1" applyFont="1" applyFill="1" applyBorder="1"/>
    <xf numFmtId="0" fontId="9" fillId="4" borderId="1" xfId="0" applyFont="1" applyFill="1" applyBorder="1" applyAlignment="1">
      <alignment horizontal="left"/>
    </xf>
    <xf numFmtId="0" fontId="9" fillId="4" borderId="38" xfId="0" applyFont="1" applyFill="1" applyBorder="1"/>
    <xf numFmtId="165" fontId="9" fillId="4" borderId="42" xfId="0" applyNumberFormat="1" applyFont="1" applyFill="1" applyBorder="1"/>
    <xf numFmtId="165" fontId="9" fillId="4" borderId="42" xfId="0" applyNumberFormat="1" applyFont="1" applyFill="1" applyBorder="1" applyAlignment="1">
      <alignment vertical="center"/>
    </xf>
    <xf numFmtId="0" fontId="11" fillId="4" borderId="0" xfId="0" applyFont="1" applyFill="1"/>
    <xf numFmtId="0" fontId="1" fillId="0" borderId="0" xfId="0" applyFont="1"/>
    <xf numFmtId="0" fontId="5" fillId="0" borderId="49" xfId="0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4" fillId="4" borderId="2" xfId="0" applyFont="1" applyFill="1" applyBorder="1" applyAlignment="1">
      <alignment horizontal="left" vertical="center"/>
    </xf>
    <xf numFmtId="165" fontId="4" fillId="4" borderId="24" xfId="0" applyNumberFormat="1" applyFont="1" applyFill="1" applyBorder="1" applyAlignment="1">
      <alignment horizontal="center"/>
    </xf>
    <xf numFmtId="165" fontId="4" fillId="4" borderId="51" xfId="0" applyNumberFormat="1" applyFont="1" applyFill="1" applyBorder="1" applyAlignment="1">
      <alignment horizontal="center"/>
    </xf>
    <xf numFmtId="0" fontId="4" fillId="4" borderId="6" xfId="0" applyFont="1" applyFill="1" applyBorder="1" applyAlignment="1">
      <alignment horizontal="left" vertical="center"/>
    </xf>
    <xf numFmtId="165" fontId="4" fillId="4" borderId="26" xfId="0" applyNumberFormat="1" applyFont="1" applyFill="1" applyBorder="1" applyAlignment="1">
      <alignment horizontal="center"/>
    </xf>
    <xf numFmtId="0" fontId="4" fillId="4" borderId="52" xfId="0" applyFont="1" applyFill="1" applyBorder="1" applyAlignment="1">
      <alignment horizontal="left" vertical="center"/>
    </xf>
    <xf numFmtId="165" fontId="1" fillId="0" borderId="0" xfId="0" applyNumberFormat="1" applyFont="1"/>
    <xf numFmtId="0" fontId="4" fillId="4" borderId="53" xfId="0" applyFont="1" applyFill="1" applyBorder="1" applyAlignment="1">
      <alignment horizontal="left" vertical="center"/>
    </xf>
    <xf numFmtId="0" fontId="5" fillId="4" borderId="54" xfId="0" applyFont="1" applyFill="1" applyBorder="1" applyAlignment="1">
      <alignment horizontal="left" vertical="center"/>
    </xf>
    <xf numFmtId="165" fontId="4" fillId="4" borderId="28" xfId="0" applyNumberFormat="1" applyFont="1" applyFill="1" applyBorder="1" applyAlignment="1">
      <alignment horizontal="center"/>
    </xf>
    <xf numFmtId="165" fontId="4" fillId="4" borderId="55" xfId="0" applyNumberFormat="1" applyFont="1" applyFill="1" applyBorder="1" applyAlignment="1">
      <alignment horizontal="center"/>
    </xf>
    <xf numFmtId="0" fontId="5" fillId="4" borderId="9" xfId="0" applyFont="1" applyFill="1" applyBorder="1" applyAlignment="1">
      <alignment horizontal="left" vertical="center"/>
    </xf>
    <xf numFmtId="165" fontId="4" fillId="4" borderId="49" xfId="0" applyNumberFormat="1" applyFont="1" applyFill="1" applyBorder="1" applyAlignment="1">
      <alignment horizontal="center"/>
    </xf>
    <xf numFmtId="0" fontId="12" fillId="0" borderId="61" xfId="0" applyFont="1" applyBorder="1" applyAlignment="1">
      <alignment horizontal="center" vertical="center" wrapText="1"/>
    </xf>
    <xf numFmtId="16" fontId="1" fillId="0" borderId="25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165" fontId="1" fillId="0" borderId="25" xfId="0" applyNumberFormat="1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11" xfId="0" applyFont="1" applyBorder="1"/>
    <xf numFmtId="0" fontId="5" fillId="3" borderId="12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3" fillId="0" borderId="14" xfId="0" applyFont="1" applyBorder="1"/>
    <xf numFmtId="0" fontId="3" fillId="0" borderId="15" xfId="0" applyFont="1" applyBorder="1"/>
    <xf numFmtId="0" fontId="6" fillId="3" borderId="7" xfId="0" applyFont="1" applyFill="1" applyBorder="1" applyAlignment="1">
      <alignment horizontal="left" vertical="top"/>
    </xf>
    <xf numFmtId="0" fontId="3" fillId="0" borderId="16" xfId="0" applyFont="1" applyBorder="1"/>
    <xf numFmtId="164" fontId="4" fillId="0" borderId="21" xfId="0" applyNumberFormat="1" applyFont="1" applyBorder="1" applyAlignment="1">
      <alignment horizontal="center" vertical="center"/>
    </xf>
    <xf numFmtId="0" fontId="3" fillId="0" borderId="24" xfId="0" applyFont="1" applyBorder="1"/>
    <xf numFmtId="0" fontId="4" fillId="0" borderId="21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3" fillId="0" borderId="29" xfId="0" applyFont="1" applyBorder="1"/>
    <xf numFmtId="0" fontId="4" fillId="4" borderId="28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/>
    </xf>
    <xf numFmtId="0" fontId="8" fillId="4" borderId="31" xfId="0" applyFont="1" applyFill="1" applyBorder="1" applyAlignment="1">
      <alignment horizontal="center" vertical="center"/>
    </xf>
    <xf numFmtId="0" fontId="3" fillId="0" borderId="32" xfId="0" applyFont="1" applyBorder="1"/>
    <xf numFmtId="0" fontId="3" fillId="0" borderId="33" xfId="0" applyFont="1" applyBorder="1"/>
    <xf numFmtId="0" fontId="10" fillId="4" borderId="34" xfId="0" applyFont="1" applyFill="1" applyBorder="1" applyAlignment="1">
      <alignment horizontal="center" wrapText="1"/>
    </xf>
    <xf numFmtId="0" fontId="3" fillId="0" borderId="35" xfId="0" applyFont="1" applyBorder="1"/>
    <xf numFmtId="0" fontId="10" fillId="4" borderId="10" xfId="0" applyFont="1" applyFill="1" applyBorder="1" applyAlignment="1">
      <alignment horizontal="center" wrapText="1"/>
    </xf>
    <xf numFmtId="0" fontId="9" fillId="4" borderId="10" xfId="0" applyFont="1" applyFill="1" applyBorder="1" applyAlignment="1">
      <alignment horizontal="center" wrapText="1"/>
    </xf>
    <xf numFmtId="0" fontId="5" fillId="3" borderId="43" xfId="0" applyFont="1" applyFill="1" applyBorder="1" applyAlignment="1">
      <alignment horizontal="center"/>
    </xf>
    <xf numFmtId="0" fontId="3" fillId="0" borderId="44" xfId="0" applyFont="1" applyBorder="1"/>
    <xf numFmtId="0" fontId="3" fillId="0" borderId="45" xfId="0" applyFont="1" applyBorder="1"/>
    <xf numFmtId="0" fontId="5" fillId="3" borderId="31" xfId="0" applyFont="1" applyFill="1" applyBorder="1" applyAlignment="1">
      <alignment horizontal="center"/>
    </xf>
    <xf numFmtId="0" fontId="5" fillId="0" borderId="46" xfId="0" applyFont="1" applyBorder="1" applyAlignment="1">
      <alignment horizontal="center" vertical="center" wrapText="1"/>
    </xf>
    <xf numFmtId="0" fontId="3" fillId="0" borderId="48" xfId="0" applyFont="1" applyBorder="1"/>
    <xf numFmtId="0" fontId="5" fillId="0" borderId="3" xfId="0" applyFont="1" applyBorder="1" applyAlignment="1">
      <alignment horizontal="center"/>
    </xf>
    <xf numFmtId="0" fontId="3" fillId="0" borderId="47" xfId="0" applyFont="1" applyBorder="1"/>
    <xf numFmtId="0" fontId="2" fillId="3" borderId="43" xfId="0" applyFont="1" applyFill="1" applyBorder="1" applyAlignment="1">
      <alignment horizontal="center"/>
    </xf>
    <xf numFmtId="0" fontId="2" fillId="3" borderId="56" xfId="0" applyFont="1" applyFill="1" applyBorder="1" applyAlignment="1">
      <alignment horizontal="center"/>
    </xf>
    <xf numFmtId="0" fontId="3" fillId="0" borderId="57" xfId="0" applyFont="1" applyBorder="1"/>
    <xf numFmtId="0" fontId="3" fillId="0" borderId="58" xfId="0" applyFont="1" applyBorder="1"/>
    <xf numFmtId="0" fontId="12" fillId="0" borderId="59" xfId="0" applyFont="1" applyBorder="1" applyAlignment="1">
      <alignment horizontal="center" vertical="center" wrapText="1"/>
    </xf>
    <xf numFmtId="0" fontId="3" fillId="0" borderId="60" xfId="0" applyFont="1" applyBorder="1"/>
    <xf numFmtId="0" fontId="12" fillId="0" borderId="3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tabSelected="1" workbookViewId="0"/>
  </sheetViews>
  <sheetFormatPr defaultColWidth="14.44140625" defaultRowHeight="15" customHeight="1" x14ac:dyDescent="0.3"/>
  <cols>
    <col min="1" max="1" width="5.6640625" customWidth="1"/>
    <col min="2" max="2" width="12.5546875" customWidth="1"/>
    <col min="3" max="3" width="52.33203125" customWidth="1"/>
    <col min="4" max="4" width="50.44140625" customWidth="1"/>
    <col min="5" max="6" width="15.109375" customWidth="1"/>
    <col min="7" max="7" width="12.6640625" customWidth="1"/>
    <col min="8" max="26" width="9.109375" customWidth="1"/>
  </cols>
  <sheetData>
    <row r="1" spans="1:26" ht="15.75" customHeight="1" x14ac:dyDescent="0.3">
      <c r="A1" s="1"/>
      <c r="B1" s="1"/>
      <c r="C1" s="2"/>
      <c r="D1" s="3"/>
      <c r="E1" s="1"/>
      <c r="F1" s="1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3">
      <c r="A2" s="93" t="s">
        <v>0</v>
      </c>
      <c r="B2" s="89"/>
      <c r="C2" s="89"/>
      <c r="D2" s="89"/>
      <c r="E2" s="89"/>
      <c r="F2" s="90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 x14ac:dyDescent="0.3">
      <c r="A3" s="94" t="s">
        <v>1</v>
      </c>
      <c r="B3" s="95"/>
      <c r="C3" s="95"/>
      <c r="D3" s="95"/>
      <c r="E3" s="95"/>
      <c r="F3" s="9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3">
      <c r="A4" s="97" t="s">
        <v>2</v>
      </c>
      <c r="B4" s="91"/>
      <c r="C4" s="91"/>
      <c r="D4" s="91"/>
      <c r="E4" s="91"/>
      <c r="F4" s="98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3">
      <c r="A5" s="1"/>
      <c r="B5" s="5"/>
      <c r="C5" s="6"/>
      <c r="D5" s="7"/>
      <c r="E5" s="5"/>
      <c r="F5" s="5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7.5" customHeight="1" x14ac:dyDescent="0.3">
      <c r="A6" s="8" t="s">
        <v>3</v>
      </c>
      <c r="B6" s="9" t="s">
        <v>4</v>
      </c>
      <c r="C6" s="10" t="s">
        <v>5</v>
      </c>
      <c r="D6" s="11" t="s">
        <v>6</v>
      </c>
      <c r="E6" s="10" t="s">
        <v>7</v>
      </c>
      <c r="F6" s="12" t="s">
        <v>8</v>
      </c>
      <c r="G6" s="1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customHeight="1" x14ac:dyDescent="0.3">
      <c r="A7" s="14">
        <v>1</v>
      </c>
      <c r="B7" s="99" t="s">
        <v>9</v>
      </c>
      <c r="C7" s="15" t="s">
        <v>10</v>
      </c>
      <c r="D7" s="101" t="s">
        <v>11</v>
      </c>
      <c r="E7" s="16">
        <v>500000</v>
      </c>
      <c r="F7" s="17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26.25" customHeight="1" x14ac:dyDescent="0.3">
      <c r="A8" s="19"/>
      <c r="B8" s="100"/>
      <c r="C8" s="20" t="s">
        <v>12</v>
      </c>
      <c r="D8" s="100"/>
      <c r="E8" s="21"/>
      <c r="F8" s="22">
        <v>500000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26.25" customHeight="1" x14ac:dyDescent="0.3">
      <c r="A9" s="19"/>
      <c r="B9" s="23"/>
      <c r="C9" s="20"/>
      <c r="D9" s="24"/>
      <c r="E9" s="21"/>
      <c r="F9" s="22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26.25" customHeight="1" x14ac:dyDescent="0.3">
      <c r="A10" s="19">
        <v>2</v>
      </c>
      <c r="B10" s="23" t="s">
        <v>9</v>
      </c>
      <c r="C10" s="20" t="s">
        <v>13</v>
      </c>
      <c r="D10" s="102" t="s">
        <v>14</v>
      </c>
      <c r="E10" s="21">
        <f>224880+203000</f>
        <v>427880</v>
      </c>
      <c r="F10" s="22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26.25" customHeight="1" x14ac:dyDescent="0.3">
      <c r="A11" s="19"/>
      <c r="B11" s="23"/>
      <c r="C11" s="25" t="s">
        <v>15</v>
      </c>
      <c r="D11" s="103"/>
      <c r="E11" s="21">
        <f>9000+4700</f>
        <v>13700</v>
      </c>
      <c r="F11" s="22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26.25" customHeight="1" x14ac:dyDescent="0.3">
      <c r="A12" s="19"/>
      <c r="B12" s="23"/>
      <c r="C12" s="25" t="s">
        <v>16</v>
      </c>
      <c r="D12" s="103"/>
      <c r="E12" s="21">
        <f>1070+2600+2650+1220+3880</f>
        <v>11420</v>
      </c>
      <c r="F12" s="22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26.25" customHeight="1" x14ac:dyDescent="0.3">
      <c r="A13" s="19"/>
      <c r="B13" s="23"/>
      <c r="C13" s="20" t="s">
        <v>17</v>
      </c>
      <c r="D13" s="103"/>
      <c r="E13" s="21">
        <v>47000</v>
      </c>
      <c r="F13" s="22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26.25" customHeight="1" x14ac:dyDescent="0.3">
      <c r="A14" s="19"/>
      <c r="B14" s="23"/>
      <c r="C14" s="20" t="s">
        <v>18</v>
      </c>
      <c r="D14" s="100"/>
      <c r="E14" s="21"/>
      <c r="F14" s="22">
        <f>E10+E11+E12+E13</f>
        <v>500000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26.25" customHeight="1" x14ac:dyDescent="0.3">
      <c r="A15" s="19"/>
      <c r="B15" s="23"/>
      <c r="C15" s="20"/>
      <c r="D15" s="26"/>
      <c r="E15" s="21"/>
      <c r="F15" s="21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26.25" customHeight="1" x14ac:dyDescent="0.3">
      <c r="A16" s="19">
        <v>3</v>
      </c>
      <c r="B16" s="23" t="s">
        <v>19</v>
      </c>
      <c r="C16" s="20" t="s">
        <v>20</v>
      </c>
      <c r="D16" s="102" t="s">
        <v>21</v>
      </c>
      <c r="E16" s="21">
        <v>35000</v>
      </c>
      <c r="F16" s="21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26.25" customHeight="1" x14ac:dyDescent="0.3">
      <c r="A17" s="19"/>
      <c r="B17" s="23"/>
      <c r="C17" s="20" t="s">
        <v>22</v>
      </c>
      <c r="D17" s="100"/>
      <c r="E17" s="21"/>
      <c r="F17" s="21">
        <v>35000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26.25" customHeight="1" x14ac:dyDescent="0.3">
      <c r="A18" s="19"/>
      <c r="B18" s="23"/>
      <c r="C18" s="20"/>
      <c r="D18" s="26"/>
      <c r="E18" s="21"/>
      <c r="F18" s="21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26.25" customHeight="1" x14ac:dyDescent="0.3">
      <c r="A19" s="19"/>
      <c r="B19" s="23"/>
      <c r="C19" s="20" t="s">
        <v>23</v>
      </c>
      <c r="D19" s="102" t="s">
        <v>24</v>
      </c>
      <c r="E19" s="21">
        <f>E16*0.12</f>
        <v>4200</v>
      </c>
      <c r="F19" s="21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26.25" customHeight="1" x14ac:dyDescent="0.3">
      <c r="A20" s="19"/>
      <c r="B20" s="27"/>
      <c r="C20" s="20" t="s">
        <v>25</v>
      </c>
      <c r="D20" s="100"/>
      <c r="E20" s="21"/>
      <c r="F20" s="21">
        <f>E19</f>
        <v>4200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26.25" customHeight="1" x14ac:dyDescent="0.3">
      <c r="A21" s="19"/>
      <c r="B21" s="27"/>
      <c r="C21" s="20"/>
      <c r="D21" s="26"/>
      <c r="E21" s="21"/>
      <c r="F21" s="21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26.25" customHeight="1" x14ac:dyDescent="0.3">
      <c r="A22" s="19"/>
      <c r="B22" s="27"/>
      <c r="C22" s="28" t="s">
        <v>26</v>
      </c>
      <c r="D22" s="102" t="s">
        <v>27</v>
      </c>
      <c r="E22" s="21">
        <f>(E16-E19)*1.65%</f>
        <v>508.20000000000005</v>
      </c>
      <c r="F22" s="21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26.25" customHeight="1" x14ac:dyDescent="0.3">
      <c r="A23" s="19"/>
      <c r="B23" s="27"/>
      <c r="C23" s="28" t="s">
        <v>25</v>
      </c>
      <c r="D23" s="100"/>
      <c r="E23" s="21"/>
      <c r="F23" s="21">
        <f>E22</f>
        <v>508.20000000000005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26.25" customHeight="1" x14ac:dyDescent="0.3">
      <c r="A24" s="19"/>
      <c r="B24" s="27"/>
      <c r="C24" s="20"/>
      <c r="D24" s="26"/>
      <c r="E24" s="21"/>
      <c r="F24" s="21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26.25" customHeight="1" x14ac:dyDescent="0.3">
      <c r="A25" s="19"/>
      <c r="B25" s="27"/>
      <c r="C25" s="20" t="s">
        <v>28</v>
      </c>
      <c r="D25" s="102" t="s">
        <v>27</v>
      </c>
      <c r="E25" s="21">
        <f>(E16-E19)*7.6%</f>
        <v>2340.7999999999997</v>
      </c>
      <c r="F25" s="21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26.25" customHeight="1" x14ac:dyDescent="0.3">
      <c r="A26" s="19"/>
      <c r="B26" s="27"/>
      <c r="C26" s="20" t="s">
        <v>25</v>
      </c>
      <c r="D26" s="100"/>
      <c r="E26" s="21"/>
      <c r="F26" s="21">
        <f>E25</f>
        <v>2340.7999999999997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26.25" customHeight="1" x14ac:dyDescent="0.3">
      <c r="A27" s="19"/>
      <c r="B27" s="27"/>
      <c r="C27" s="20"/>
      <c r="D27" s="26"/>
      <c r="E27" s="21"/>
      <c r="F27" s="21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26.25" customHeight="1" x14ac:dyDescent="0.3">
      <c r="A28" s="19">
        <v>4</v>
      </c>
      <c r="B28" s="27" t="s">
        <v>19</v>
      </c>
      <c r="C28" s="20" t="s">
        <v>20</v>
      </c>
      <c r="D28" s="102" t="s">
        <v>29</v>
      </c>
      <c r="E28" s="21">
        <v>700</v>
      </c>
      <c r="F28" s="21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26.25" customHeight="1" x14ac:dyDescent="0.3">
      <c r="A29" s="19"/>
      <c r="B29" s="27"/>
      <c r="C29" s="20" t="s">
        <v>22</v>
      </c>
      <c r="D29" s="100"/>
      <c r="E29" s="21"/>
      <c r="F29" s="21">
        <v>700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26.25" customHeight="1" x14ac:dyDescent="0.3">
      <c r="A30" s="19"/>
      <c r="B30" s="27"/>
      <c r="C30" s="20"/>
      <c r="D30" s="26"/>
      <c r="E30" s="21"/>
      <c r="F30" s="21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26.25" customHeight="1" x14ac:dyDescent="0.3">
      <c r="A31" s="19"/>
      <c r="B31" s="27"/>
      <c r="C31" s="20" t="s">
        <v>23</v>
      </c>
      <c r="D31" s="102" t="s">
        <v>30</v>
      </c>
      <c r="E31" s="21">
        <f>700*12%</f>
        <v>84</v>
      </c>
      <c r="F31" s="21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26.25" customHeight="1" x14ac:dyDescent="0.3">
      <c r="A32" s="19"/>
      <c r="B32" s="27"/>
      <c r="C32" s="20" t="s">
        <v>25</v>
      </c>
      <c r="D32" s="100"/>
      <c r="E32" s="21"/>
      <c r="F32" s="21">
        <f>E31</f>
        <v>84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26.25" customHeight="1" x14ac:dyDescent="0.3">
      <c r="A33" s="19"/>
      <c r="B33" s="27"/>
      <c r="C33" s="20"/>
      <c r="D33" s="26"/>
      <c r="E33" s="21"/>
      <c r="F33" s="21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26.25" customHeight="1" x14ac:dyDescent="0.3">
      <c r="A34" s="19">
        <v>5</v>
      </c>
      <c r="B34" s="27" t="s">
        <v>31</v>
      </c>
      <c r="C34" s="20" t="s">
        <v>32</v>
      </c>
      <c r="D34" s="102" t="s">
        <v>33</v>
      </c>
      <c r="E34" s="21">
        <v>5000</v>
      </c>
      <c r="F34" s="21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26.25" customHeight="1" x14ac:dyDescent="0.3">
      <c r="A35" s="19"/>
      <c r="B35" s="27"/>
      <c r="C35" s="20" t="s">
        <v>22</v>
      </c>
      <c r="D35" s="100"/>
      <c r="E35" s="21"/>
      <c r="F35" s="21">
        <v>5000</v>
      </c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26.25" customHeight="1" x14ac:dyDescent="0.3">
      <c r="A36" s="19"/>
      <c r="B36" s="27"/>
      <c r="C36" s="20"/>
      <c r="D36" s="26"/>
      <c r="E36" s="21"/>
      <c r="F36" s="21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26.25" customHeight="1" x14ac:dyDescent="0.3">
      <c r="A37" s="19">
        <v>6</v>
      </c>
      <c r="B37" s="27" t="s">
        <v>34</v>
      </c>
      <c r="C37" s="20" t="s">
        <v>13</v>
      </c>
      <c r="D37" s="102" t="s">
        <v>35</v>
      </c>
      <c r="E37" s="21">
        <f>165*50</f>
        <v>8250</v>
      </c>
      <c r="F37" s="21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26.25" customHeight="1" x14ac:dyDescent="0.3">
      <c r="A38" s="19"/>
      <c r="B38" s="27"/>
      <c r="C38" s="20" t="s">
        <v>36</v>
      </c>
      <c r="D38" s="100"/>
      <c r="E38" s="21"/>
      <c r="F38" s="21">
        <f>E37</f>
        <v>8250</v>
      </c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26.25" customHeight="1" x14ac:dyDescent="0.3">
      <c r="A39" s="19"/>
      <c r="B39" s="27"/>
      <c r="C39" s="20"/>
      <c r="D39" s="26"/>
      <c r="E39" s="21"/>
      <c r="F39" s="21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26.25" customHeight="1" x14ac:dyDescent="0.3">
      <c r="A40" s="19"/>
      <c r="B40" s="27"/>
      <c r="C40" s="20" t="s">
        <v>37</v>
      </c>
      <c r="D40" s="102" t="s">
        <v>35</v>
      </c>
      <c r="E40" s="21">
        <f>'FICHA DE ESTOQUE'!H9</f>
        <v>5635.7</v>
      </c>
      <c r="F40" s="21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26.25" customHeight="1" x14ac:dyDescent="0.3">
      <c r="A41" s="19"/>
      <c r="B41" s="27"/>
      <c r="C41" s="20" t="s">
        <v>25</v>
      </c>
      <c r="D41" s="100"/>
      <c r="E41" s="21"/>
      <c r="F41" s="21">
        <f>E40</f>
        <v>5635.7</v>
      </c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26.25" customHeight="1" x14ac:dyDescent="0.3">
      <c r="A42" s="19"/>
      <c r="B42" s="27"/>
      <c r="C42" s="20"/>
      <c r="D42" s="29"/>
      <c r="E42" s="21"/>
      <c r="F42" s="21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26.25" customHeight="1" x14ac:dyDescent="0.3">
      <c r="A43" s="19"/>
      <c r="B43" s="27"/>
      <c r="C43" s="20" t="s">
        <v>38</v>
      </c>
      <c r="D43" s="102" t="s">
        <v>39</v>
      </c>
      <c r="E43" s="21">
        <f>E37*18%</f>
        <v>1485</v>
      </c>
      <c r="F43" s="21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26.25" customHeight="1" x14ac:dyDescent="0.3">
      <c r="A44" s="19"/>
      <c r="B44" s="27"/>
      <c r="C44" s="20" t="s">
        <v>40</v>
      </c>
      <c r="D44" s="100"/>
      <c r="E44" s="21"/>
      <c r="F44" s="21">
        <f>E43</f>
        <v>1485</v>
      </c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26.25" customHeight="1" x14ac:dyDescent="0.3">
      <c r="A45" s="19"/>
      <c r="B45" s="27"/>
      <c r="C45" s="20"/>
      <c r="D45" s="26"/>
      <c r="E45" s="21"/>
      <c r="F45" s="21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26.25" customHeight="1" x14ac:dyDescent="0.3">
      <c r="A46" s="19"/>
      <c r="B46" s="27"/>
      <c r="C46" s="20" t="s">
        <v>41</v>
      </c>
      <c r="D46" s="102" t="s">
        <v>42</v>
      </c>
      <c r="E46" s="21">
        <f>(E37-E43)*1.65%</f>
        <v>111.6225</v>
      </c>
      <c r="F46" s="21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26.25" customHeight="1" x14ac:dyDescent="0.3">
      <c r="A47" s="19"/>
      <c r="B47" s="27"/>
      <c r="C47" s="20" t="s">
        <v>43</v>
      </c>
      <c r="D47" s="100"/>
      <c r="E47" s="21"/>
      <c r="F47" s="21">
        <f>E46</f>
        <v>111.6225</v>
      </c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26.25" customHeight="1" x14ac:dyDescent="0.3">
      <c r="A48" s="19"/>
      <c r="B48" s="27"/>
      <c r="C48" s="20"/>
      <c r="D48" s="26"/>
      <c r="E48" s="21"/>
      <c r="F48" s="21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26.25" customHeight="1" x14ac:dyDescent="0.3">
      <c r="A49" s="19"/>
      <c r="B49" s="27"/>
      <c r="C49" s="20" t="s">
        <v>44</v>
      </c>
      <c r="D49" s="102" t="s">
        <v>45</v>
      </c>
      <c r="E49" s="21">
        <f>(E37-E43)*7.6%</f>
        <v>514.14</v>
      </c>
      <c r="F49" s="21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26.25" customHeight="1" x14ac:dyDescent="0.3">
      <c r="A50" s="19"/>
      <c r="B50" s="27"/>
      <c r="C50" s="20" t="s">
        <v>46</v>
      </c>
      <c r="D50" s="100"/>
      <c r="E50" s="21"/>
      <c r="F50" s="21">
        <f>E49</f>
        <v>514.14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26.25" customHeight="1" x14ac:dyDescent="0.3">
      <c r="A51" s="19"/>
      <c r="B51" s="27"/>
      <c r="C51" s="20"/>
      <c r="D51" s="26"/>
      <c r="E51" s="21"/>
      <c r="F51" s="21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26.25" customHeight="1" x14ac:dyDescent="0.3">
      <c r="A52" s="19">
        <v>7</v>
      </c>
      <c r="B52" s="27" t="s">
        <v>34</v>
      </c>
      <c r="C52" s="20" t="s">
        <v>20</v>
      </c>
      <c r="D52" s="102" t="s">
        <v>47</v>
      </c>
      <c r="E52" s="21">
        <f>'FICHA DE ESTOQUE'!E10</f>
        <v>1127.1399999999999</v>
      </c>
      <c r="F52" s="21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26.25" customHeight="1" x14ac:dyDescent="0.3">
      <c r="A53" s="19"/>
      <c r="B53" s="27"/>
      <c r="C53" s="20" t="s">
        <v>48</v>
      </c>
      <c r="D53" s="100"/>
      <c r="E53" s="21"/>
      <c r="F53" s="21">
        <f>E52</f>
        <v>1127.1399999999999</v>
      </c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26.25" customHeight="1" x14ac:dyDescent="0.3">
      <c r="A54" s="19"/>
      <c r="B54" s="27"/>
      <c r="C54" s="20"/>
      <c r="D54" s="26"/>
      <c r="E54" s="21"/>
      <c r="F54" s="21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26.25" customHeight="1" x14ac:dyDescent="0.3">
      <c r="A55" s="19"/>
      <c r="B55" s="27"/>
      <c r="C55" s="28" t="s">
        <v>49</v>
      </c>
      <c r="D55" s="102" t="s">
        <v>47</v>
      </c>
      <c r="E55" s="21">
        <f>10*165</f>
        <v>1650</v>
      </c>
      <c r="F55" s="21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26.25" customHeight="1" x14ac:dyDescent="0.3">
      <c r="A56" s="19"/>
      <c r="B56" s="27"/>
      <c r="C56" s="20" t="s">
        <v>22</v>
      </c>
      <c r="D56" s="100"/>
      <c r="E56" s="21"/>
      <c r="F56" s="21">
        <f>10*165</f>
        <v>1650</v>
      </c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26.25" customHeight="1" x14ac:dyDescent="0.3">
      <c r="A57" s="19"/>
      <c r="B57" s="27"/>
      <c r="C57" s="20"/>
      <c r="D57" s="26"/>
      <c r="E57" s="21"/>
      <c r="F57" s="21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26.25" customHeight="1" x14ac:dyDescent="0.3">
      <c r="A58" s="19"/>
      <c r="B58" s="27"/>
      <c r="C58" s="28" t="s">
        <v>50</v>
      </c>
      <c r="D58" s="102" t="s">
        <v>51</v>
      </c>
      <c r="E58" s="21">
        <f>1650*18%</f>
        <v>297</v>
      </c>
      <c r="F58" s="21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26.25" customHeight="1" x14ac:dyDescent="0.3">
      <c r="A59" s="19"/>
      <c r="B59" s="27"/>
      <c r="C59" s="28" t="s">
        <v>52</v>
      </c>
      <c r="D59" s="100"/>
      <c r="E59" s="21"/>
      <c r="F59" s="21">
        <f>E58</f>
        <v>297</v>
      </c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26.25" customHeight="1" x14ac:dyDescent="0.3">
      <c r="A60" s="19"/>
      <c r="B60" s="27"/>
      <c r="C60" s="28"/>
      <c r="D60" s="26"/>
      <c r="E60" s="21"/>
      <c r="F60" s="21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26.25" customHeight="1" x14ac:dyDescent="0.3">
      <c r="A61" s="19"/>
      <c r="B61" s="27"/>
      <c r="C61" s="28" t="s">
        <v>53</v>
      </c>
      <c r="D61" s="102" t="s">
        <v>51</v>
      </c>
      <c r="E61" s="21">
        <f>(1650-E58)*1.65%</f>
        <v>22.3245</v>
      </c>
      <c r="F61" s="21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26.25" customHeight="1" x14ac:dyDescent="0.3">
      <c r="A62" s="19"/>
      <c r="B62" s="27"/>
      <c r="C62" s="28" t="s">
        <v>54</v>
      </c>
      <c r="D62" s="100"/>
      <c r="E62" s="21"/>
      <c r="F62" s="21">
        <f>E61</f>
        <v>22.3245</v>
      </c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26.25" customHeight="1" x14ac:dyDescent="0.3">
      <c r="A63" s="19"/>
      <c r="B63" s="30"/>
      <c r="C63" s="28"/>
      <c r="D63" s="26"/>
      <c r="E63" s="21"/>
      <c r="F63" s="21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26.25" customHeight="1" x14ac:dyDescent="0.3">
      <c r="A64" s="19"/>
      <c r="B64" s="30"/>
      <c r="C64" s="28" t="s">
        <v>55</v>
      </c>
      <c r="D64" s="102" t="s">
        <v>51</v>
      </c>
      <c r="E64" s="21">
        <f>(1650-E58)*7.6%</f>
        <v>102.828</v>
      </c>
      <c r="F64" s="21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26.25" customHeight="1" x14ac:dyDescent="0.3">
      <c r="A65" s="19"/>
      <c r="B65" s="30"/>
      <c r="C65" s="28" t="s">
        <v>56</v>
      </c>
      <c r="D65" s="100"/>
      <c r="E65" s="21"/>
      <c r="F65" s="21">
        <f>E64</f>
        <v>102.828</v>
      </c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26.25" customHeight="1" x14ac:dyDescent="0.3">
      <c r="A66" s="19"/>
      <c r="B66" s="30"/>
      <c r="C66" s="20"/>
      <c r="D66" s="26"/>
      <c r="E66" s="21"/>
      <c r="F66" s="21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26.25" customHeight="1" x14ac:dyDescent="0.3">
      <c r="A67" s="19">
        <v>8</v>
      </c>
      <c r="B67" s="30" t="s">
        <v>57</v>
      </c>
      <c r="C67" s="20" t="s">
        <v>58</v>
      </c>
      <c r="D67" s="102" t="s">
        <v>59</v>
      </c>
      <c r="E67" s="21">
        <v>5040</v>
      </c>
      <c r="F67" s="21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26.25" customHeight="1" x14ac:dyDescent="0.3">
      <c r="A68" s="19"/>
      <c r="B68" s="30"/>
      <c r="C68" s="20" t="s">
        <v>22</v>
      </c>
      <c r="D68" s="100"/>
      <c r="E68" s="21"/>
      <c r="F68" s="21">
        <f>E67</f>
        <v>5040</v>
      </c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26.25" customHeight="1" x14ac:dyDescent="0.3">
      <c r="A69" s="19"/>
      <c r="B69" s="30"/>
      <c r="C69" s="20"/>
      <c r="D69" s="26"/>
      <c r="E69" s="21"/>
      <c r="F69" s="21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26.25" customHeight="1" x14ac:dyDescent="0.3">
      <c r="A70" s="19">
        <v>9</v>
      </c>
      <c r="B70" s="30" t="s">
        <v>60</v>
      </c>
      <c r="C70" s="20" t="s">
        <v>20</v>
      </c>
      <c r="D70" s="102" t="s">
        <v>61</v>
      </c>
      <c r="E70" s="21">
        <v>5040</v>
      </c>
      <c r="F70" s="21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26.25" customHeight="1" x14ac:dyDescent="0.3">
      <c r="A71" s="19"/>
      <c r="B71" s="30"/>
      <c r="C71" s="20" t="s">
        <v>62</v>
      </c>
      <c r="D71" s="100"/>
      <c r="E71" s="21"/>
      <c r="F71" s="21">
        <f>E70</f>
        <v>5040</v>
      </c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26.25" customHeight="1" x14ac:dyDescent="0.3">
      <c r="A72" s="19"/>
      <c r="B72" s="30"/>
      <c r="C72" s="20"/>
      <c r="D72" s="26"/>
      <c r="E72" s="21"/>
      <c r="F72" s="21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26.25" customHeight="1" x14ac:dyDescent="0.3">
      <c r="A73" s="19"/>
      <c r="B73" s="30"/>
      <c r="C73" s="20" t="s">
        <v>23</v>
      </c>
      <c r="D73" s="102" t="s">
        <v>63</v>
      </c>
      <c r="E73" s="21">
        <f>5040*12%</f>
        <v>604.79999999999995</v>
      </c>
      <c r="F73" s="21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26.25" customHeight="1" x14ac:dyDescent="0.3">
      <c r="A74" s="19"/>
      <c r="B74" s="30"/>
      <c r="C74" s="20" t="s">
        <v>25</v>
      </c>
      <c r="D74" s="100"/>
      <c r="E74" s="21"/>
      <c r="F74" s="21">
        <f>5040*12%</f>
        <v>604.79999999999995</v>
      </c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26.25" customHeight="1" x14ac:dyDescent="0.3">
      <c r="A75" s="19"/>
      <c r="B75" s="30"/>
      <c r="C75" s="20"/>
      <c r="D75" s="26"/>
      <c r="E75" s="21"/>
      <c r="F75" s="21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26.25" customHeight="1" x14ac:dyDescent="0.3">
      <c r="A76" s="19"/>
      <c r="B76" s="30"/>
      <c r="C76" s="20" t="s">
        <v>26</v>
      </c>
      <c r="D76" s="102" t="s">
        <v>64</v>
      </c>
      <c r="E76" s="21">
        <f>(5040-E73)*1.65%</f>
        <v>73.180800000000005</v>
      </c>
      <c r="F76" s="21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26.25" customHeight="1" x14ac:dyDescent="0.3">
      <c r="A77" s="19"/>
      <c r="B77" s="13"/>
      <c r="C77" s="20" t="s">
        <v>25</v>
      </c>
      <c r="D77" s="100"/>
      <c r="E77" s="21"/>
      <c r="F77" s="21">
        <f>E76</f>
        <v>73.180800000000005</v>
      </c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26.25" customHeight="1" x14ac:dyDescent="0.3">
      <c r="A78" s="19"/>
      <c r="B78" s="30"/>
      <c r="C78" s="20"/>
      <c r="D78" s="26"/>
      <c r="E78" s="21"/>
      <c r="F78" s="21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26.25" customHeight="1" x14ac:dyDescent="0.3">
      <c r="A79" s="19"/>
      <c r="B79" s="30"/>
      <c r="C79" s="20" t="s">
        <v>28</v>
      </c>
      <c r="D79" s="102" t="s">
        <v>65</v>
      </c>
      <c r="E79" s="21">
        <f>(5040-E73)*7.6%</f>
        <v>337.0752</v>
      </c>
      <c r="F79" s="21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26.25" customHeight="1" x14ac:dyDescent="0.3">
      <c r="A80" s="19"/>
      <c r="B80" s="30"/>
      <c r="C80" s="20" t="s">
        <v>25</v>
      </c>
      <c r="D80" s="100"/>
      <c r="E80" s="21"/>
      <c r="F80" s="21">
        <f>E79</f>
        <v>337.0752</v>
      </c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26.25" customHeight="1" x14ac:dyDescent="0.3">
      <c r="A81" s="19"/>
      <c r="B81" s="30"/>
      <c r="C81" s="20"/>
      <c r="D81" s="26"/>
      <c r="E81" s="21"/>
      <c r="F81" s="21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26.25" customHeight="1" x14ac:dyDescent="0.3">
      <c r="A82" s="19">
        <v>10</v>
      </c>
      <c r="B82" s="30" t="s">
        <v>66</v>
      </c>
      <c r="C82" s="20" t="s">
        <v>67</v>
      </c>
      <c r="D82" s="102" t="s">
        <v>68</v>
      </c>
      <c r="E82" s="21">
        <f>80*165</f>
        <v>13200</v>
      </c>
      <c r="F82" s="21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26.25" customHeight="1" x14ac:dyDescent="0.3">
      <c r="A83" s="19"/>
      <c r="B83" s="30"/>
      <c r="C83" s="20" t="s">
        <v>69</v>
      </c>
      <c r="D83" s="103"/>
      <c r="E83" s="21"/>
      <c r="F83" s="21">
        <f>E82</f>
        <v>13200</v>
      </c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26.25" customHeight="1" x14ac:dyDescent="0.3">
      <c r="A84" s="19"/>
      <c r="B84" s="30"/>
      <c r="C84" s="20"/>
      <c r="D84" s="26"/>
      <c r="E84" s="21"/>
      <c r="F84" s="21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26.25" customHeight="1" x14ac:dyDescent="0.3">
      <c r="A85" s="19"/>
      <c r="B85" s="30"/>
      <c r="C85" s="20" t="s">
        <v>37</v>
      </c>
      <c r="D85" s="102" t="s">
        <v>68</v>
      </c>
      <c r="E85" s="21">
        <f>'FICHA DE ESTOQUE'!H12</f>
        <v>9289.98</v>
      </c>
      <c r="F85" s="21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26.25" customHeight="1" x14ac:dyDescent="0.3">
      <c r="A86" s="19"/>
      <c r="B86" s="30"/>
      <c r="C86" s="20" t="s">
        <v>25</v>
      </c>
      <c r="D86" s="103"/>
      <c r="E86" s="21"/>
      <c r="F86" s="21">
        <f>E85</f>
        <v>9289.98</v>
      </c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26.25" customHeight="1" x14ac:dyDescent="0.3">
      <c r="A87" s="19"/>
      <c r="B87" s="30"/>
      <c r="C87" s="20"/>
      <c r="D87" s="24"/>
      <c r="E87" s="21"/>
      <c r="F87" s="21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26.25" customHeight="1" x14ac:dyDescent="0.3">
      <c r="A88" s="19"/>
      <c r="B88" s="30"/>
      <c r="C88" s="20" t="s">
        <v>38</v>
      </c>
      <c r="D88" s="102" t="s">
        <v>70</v>
      </c>
      <c r="E88" s="21">
        <f>13200*12%</f>
        <v>1584</v>
      </c>
      <c r="F88" s="21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26.25" customHeight="1" x14ac:dyDescent="0.3">
      <c r="A89" s="19"/>
      <c r="B89" s="30"/>
      <c r="C89" s="20" t="s">
        <v>40</v>
      </c>
      <c r="D89" s="100"/>
      <c r="E89" s="21"/>
      <c r="F89" s="21">
        <f>E88</f>
        <v>1584</v>
      </c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26.25" customHeight="1" x14ac:dyDescent="0.3">
      <c r="A90" s="19"/>
      <c r="B90" s="30"/>
      <c r="C90" s="20"/>
      <c r="D90" s="26"/>
      <c r="E90" s="21"/>
      <c r="F90" s="21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26.25" customHeight="1" x14ac:dyDescent="0.3">
      <c r="A91" s="19"/>
      <c r="B91" s="30"/>
      <c r="C91" s="20" t="s">
        <v>41</v>
      </c>
      <c r="D91" s="102" t="s">
        <v>71</v>
      </c>
      <c r="E91" s="21">
        <f>(13200-E88)*1.65%</f>
        <v>191.66400000000002</v>
      </c>
      <c r="F91" s="21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26.25" customHeight="1" x14ac:dyDescent="0.3">
      <c r="A92" s="19"/>
      <c r="B92" s="30"/>
      <c r="C92" s="20" t="s">
        <v>43</v>
      </c>
      <c r="D92" s="100"/>
      <c r="E92" s="21"/>
      <c r="F92" s="21">
        <f>E91</f>
        <v>191.66400000000002</v>
      </c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26.25" customHeight="1" x14ac:dyDescent="0.3">
      <c r="A93" s="19"/>
      <c r="B93" s="30"/>
      <c r="C93" s="20"/>
      <c r="D93" s="26"/>
      <c r="E93" s="21"/>
      <c r="F93" s="21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26.25" customHeight="1" x14ac:dyDescent="0.3">
      <c r="A94" s="19"/>
      <c r="B94" s="30"/>
      <c r="C94" s="20" t="s">
        <v>44</v>
      </c>
      <c r="D94" s="102" t="s">
        <v>72</v>
      </c>
      <c r="E94" s="21">
        <f>(13200-E88)*7.6%</f>
        <v>882.81600000000003</v>
      </c>
      <c r="F94" s="21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26.25" customHeight="1" x14ac:dyDescent="0.3">
      <c r="A95" s="19"/>
      <c r="B95" s="30"/>
      <c r="C95" s="20" t="s">
        <v>46</v>
      </c>
      <c r="D95" s="100"/>
      <c r="E95" s="21"/>
      <c r="F95" s="21">
        <f>E94</f>
        <v>882.81600000000003</v>
      </c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26.25" customHeight="1" x14ac:dyDescent="0.3">
      <c r="A96" s="19"/>
      <c r="B96" s="30"/>
      <c r="C96" s="20"/>
      <c r="D96" s="24"/>
      <c r="E96" s="21"/>
      <c r="F96" s="21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26.25" customHeight="1" x14ac:dyDescent="0.3">
      <c r="A97" s="19">
        <v>11</v>
      </c>
      <c r="B97" s="30" t="s">
        <v>73</v>
      </c>
      <c r="C97" s="20" t="s">
        <v>74</v>
      </c>
      <c r="D97" s="102" t="s">
        <v>75</v>
      </c>
      <c r="E97" s="21">
        <v>12950</v>
      </c>
      <c r="F97" s="21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26.25" customHeight="1" x14ac:dyDescent="0.3">
      <c r="A98" s="19"/>
      <c r="B98" s="30"/>
      <c r="C98" s="31" t="s">
        <v>76</v>
      </c>
      <c r="D98" s="103"/>
      <c r="E98" s="21">
        <v>250</v>
      </c>
      <c r="F98" s="21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26.25" customHeight="1" x14ac:dyDescent="0.3">
      <c r="A99" s="19"/>
      <c r="B99" s="30"/>
      <c r="C99" s="20" t="s">
        <v>77</v>
      </c>
      <c r="D99" s="100"/>
      <c r="E99" s="32"/>
      <c r="F99" s="21">
        <v>13200</v>
      </c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26.25" customHeight="1" x14ac:dyDescent="0.3">
      <c r="A100" s="19"/>
      <c r="B100" s="30"/>
      <c r="C100" s="20"/>
      <c r="D100" s="26"/>
      <c r="E100" s="21"/>
      <c r="F100" s="21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26.25" customHeight="1" x14ac:dyDescent="0.3">
      <c r="A101" s="19">
        <v>12</v>
      </c>
      <c r="B101" s="30" t="s">
        <v>78</v>
      </c>
      <c r="C101" s="20" t="s">
        <v>79</v>
      </c>
      <c r="D101" s="102" t="s">
        <v>80</v>
      </c>
      <c r="E101" s="21">
        <v>2500</v>
      </c>
      <c r="F101" s="21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26.25" customHeight="1" x14ac:dyDescent="0.3">
      <c r="A102" s="19"/>
      <c r="B102" s="30"/>
      <c r="C102" s="20" t="s">
        <v>81</v>
      </c>
      <c r="D102" s="100"/>
      <c r="E102" s="21"/>
      <c r="F102" s="21">
        <v>2500</v>
      </c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26.25" customHeight="1" x14ac:dyDescent="0.3">
      <c r="A103" s="19"/>
      <c r="B103" s="30"/>
      <c r="C103" s="20"/>
      <c r="D103" s="26"/>
      <c r="E103" s="21"/>
      <c r="F103" s="21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26.25" customHeight="1" x14ac:dyDescent="0.3">
      <c r="A104" s="19">
        <v>13</v>
      </c>
      <c r="B104" s="30" t="s">
        <v>78</v>
      </c>
      <c r="C104" s="25" t="s">
        <v>82</v>
      </c>
      <c r="D104" s="102" t="s">
        <v>83</v>
      </c>
      <c r="E104" s="21">
        <f>F105+F106+F107</f>
        <v>1106.8333333333335</v>
      </c>
      <c r="F104" s="21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26.25" customHeight="1" x14ac:dyDescent="0.3">
      <c r="A105" s="19"/>
      <c r="B105" s="30"/>
      <c r="C105" s="25" t="s">
        <v>84</v>
      </c>
      <c r="D105" s="103"/>
      <c r="E105" s="21"/>
      <c r="F105" s="21">
        <f>((1070+2600+2650+1220+3880)/10/12)</f>
        <v>95.166666666666671</v>
      </c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26.25" customHeight="1" x14ac:dyDescent="0.3">
      <c r="A106" s="19"/>
      <c r="B106" s="30"/>
      <c r="C106" s="25" t="s">
        <v>85</v>
      </c>
      <c r="D106" s="103"/>
      <c r="E106" s="21"/>
      <c r="F106" s="21">
        <f>((9000+4700)/5/12)</f>
        <v>228.33333333333334</v>
      </c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26.25" customHeight="1" x14ac:dyDescent="0.3">
      <c r="A107" s="19"/>
      <c r="B107" s="30"/>
      <c r="C107" s="25" t="s">
        <v>86</v>
      </c>
      <c r="D107" s="100"/>
      <c r="E107" s="21"/>
      <c r="F107" s="21">
        <f>47000/5/12</f>
        <v>783.33333333333337</v>
      </c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26.25" customHeight="1" x14ac:dyDescent="0.3">
      <c r="A108" s="19"/>
      <c r="B108" s="30"/>
      <c r="C108" s="25"/>
      <c r="D108" s="26"/>
      <c r="E108" s="21"/>
      <c r="F108" s="32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26.25" customHeight="1" x14ac:dyDescent="0.3">
      <c r="A109" s="19">
        <v>14</v>
      </c>
      <c r="B109" s="30" t="s">
        <v>78</v>
      </c>
      <c r="C109" s="25" t="s">
        <v>87</v>
      </c>
      <c r="D109" s="102" t="s">
        <v>88</v>
      </c>
      <c r="E109" s="21">
        <f>RAZONETES!F48</f>
        <v>2772</v>
      </c>
      <c r="F109" s="21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26.25" customHeight="1" x14ac:dyDescent="0.3">
      <c r="A110" s="19"/>
      <c r="B110" s="30"/>
      <c r="C110" s="25" t="s">
        <v>89</v>
      </c>
      <c r="D110" s="100"/>
      <c r="E110" s="32"/>
      <c r="F110" s="21">
        <f>E109</f>
        <v>2772</v>
      </c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26.25" customHeight="1" x14ac:dyDescent="0.3">
      <c r="A111" s="19"/>
      <c r="B111" s="30"/>
      <c r="C111" s="25"/>
      <c r="D111" s="33"/>
      <c r="E111" s="32"/>
      <c r="F111" s="21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26.25" customHeight="1" x14ac:dyDescent="0.3">
      <c r="A112" s="19"/>
      <c r="B112" s="30"/>
      <c r="C112" s="25" t="s">
        <v>90</v>
      </c>
      <c r="D112" s="102" t="s">
        <v>88</v>
      </c>
      <c r="E112" s="21">
        <f>RAZONETES!J48</f>
        <v>280.96200000000005</v>
      </c>
      <c r="F112" s="21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26.25" customHeight="1" x14ac:dyDescent="0.3">
      <c r="A113" s="19"/>
      <c r="B113" s="30"/>
      <c r="C113" s="25" t="s">
        <v>91</v>
      </c>
      <c r="D113" s="100"/>
      <c r="E113" s="32"/>
      <c r="F113" s="21">
        <f>E112</f>
        <v>280.96200000000005</v>
      </c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26.25" customHeight="1" x14ac:dyDescent="0.3">
      <c r="A114" s="19"/>
      <c r="B114" s="30"/>
      <c r="C114" s="25"/>
      <c r="D114" s="34"/>
      <c r="E114" s="32"/>
      <c r="F114" s="21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26.25" customHeight="1" x14ac:dyDescent="0.3">
      <c r="A115" s="19"/>
      <c r="B115" s="30"/>
      <c r="C115" s="25" t="s">
        <v>92</v>
      </c>
      <c r="D115" s="102" t="s">
        <v>88</v>
      </c>
      <c r="E115" s="21">
        <f>RAZONETES!N48</f>
        <v>1294.1280000000002</v>
      </c>
      <c r="F115" s="21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26.25" customHeight="1" x14ac:dyDescent="0.3">
      <c r="A116" s="19"/>
      <c r="B116" s="30"/>
      <c r="C116" s="25" t="s">
        <v>93</v>
      </c>
      <c r="D116" s="100"/>
      <c r="E116" s="32"/>
      <c r="F116" s="21">
        <f>E115</f>
        <v>1294.1280000000002</v>
      </c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26.25" customHeight="1" x14ac:dyDescent="0.3">
      <c r="A117" s="19"/>
      <c r="B117" s="30"/>
      <c r="C117" s="25"/>
      <c r="D117" s="26"/>
      <c r="E117" s="32"/>
      <c r="F117" s="21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26.25" customHeight="1" x14ac:dyDescent="0.3">
      <c r="A118" s="19">
        <v>15</v>
      </c>
      <c r="B118" s="30" t="s">
        <v>78</v>
      </c>
      <c r="C118" s="25" t="s">
        <v>94</v>
      </c>
      <c r="D118" s="104" t="s">
        <v>88</v>
      </c>
      <c r="E118" s="21">
        <f>RAZONETES!C74</f>
        <v>21450</v>
      </c>
      <c r="F118" s="21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26.25" customHeight="1" x14ac:dyDescent="0.3">
      <c r="A119" s="19"/>
      <c r="B119" s="30"/>
      <c r="C119" s="25" t="s">
        <v>95</v>
      </c>
      <c r="D119" s="100"/>
      <c r="E119" s="32"/>
      <c r="F119" s="21">
        <f>E118</f>
        <v>21450</v>
      </c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26.25" customHeight="1" x14ac:dyDescent="0.3">
      <c r="A120" s="19"/>
      <c r="B120" s="30"/>
      <c r="C120" s="25"/>
      <c r="D120" s="35"/>
      <c r="E120" s="32"/>
      <c r="F120" s="21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26.25" customHeight="1" x14ac:dyDescent="0.3">
      <c r="A121" s="19"/>
      <c r="B121" s="30"/>
      <c r="C121" s="25" t="s">
        <v>96</v>
      </c>
      <c r="D121" s="104" t="s">
        <v>88</v>
      </c>
      <c r="E121" s="21">
        <f>SUM(F122:F129)</f>
        <v>23652.463333333333</v>
      </c>
      <c r="F121" s="21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26.25" customHeight="1" x14ac:dyDescent="0.3">
      <c r="A122" s="19"/>
      <c r="B122" s="30"/>
      <c r="C122" s="25" t="s">
        <v>97</v>
      </c>
      <c r="D122" s="103"/>
      <c r="E122" s="32"/>
      <c r="F122" s="21">
        <f>RAZONETES!F75</f>
        <v>2772</v>
      </c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26.25" customHeight="1" x14ac:dyDescent="0.3">
      <c r="A123" s="19"/>
      <c r="B123" s="30"/>
      <c r="C123" s="25" t="s">
        <v>98</v>
      </c>
      <c r="D123" s="103"/>
      <c r="E123" s="32"/>
      <c r="F123" s="36">
        <f>RAZONETES!J75</f>
        <v>280.96200000000005</v>
      </c>
      <c r="G123" s="18"/>
      <c r="H123" s="37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26.25" customHeight="1" x14ac:dyDescent="0.3">
      <c r="A124" s="19"/>
      <c r="B124" s="30"/>
      <c r="C124" s="25" t="s">
        <v>99</v>
      </c>
      <c r="D124" s="103"/>
      <c r="E124" s="32"/>
      <c r="F124" s="36">
        <f>RAZONETES!N75</f>
        <v>1294.1280000000002</v>
      </c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26.25" customHeight="1" x14ac:dyDescent="0.3">
      <c r="A125" s="19"/>
      <c r="B125" s="30"/>
      <c r="C125" s="25" t="s">
        <v>100</v>
      </c>
      <c r="D125" s="103"/>
      <c r="E125" s="32"/>
      <c r="F125" s="21">
        <f>RAZONETES!C79</f>
        <v>1650</v>
      </c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26.25" customHeight="1" x14ac:dyDescent="0.3">
      <c r="A126" s="19"/>
      <c r="B126" s="30"/>
      <c r="C126" s="25" t="s">
        <v>101</v>
      </c>
      <c r="D126" s="103"/>
      <c r="E126" s="32"/>
      <c r="F126" s="21">
        <f>RAZONETES!G80</f>
        <v>13798.54</v>
      </c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26.25" customHeight="1" x14ac:dyDescent="0.3">
      <c r="A127" s="19"/>
      <c r="B127" s="30"/>
      <c r="C127" s="25" t="s">
        <v>102</v>
      </c>
      <c r="D127" s="103"/>
      <c r="E127" s="32"/>
      <c r="F127" s="21">
        <f>RAZONETES!K79</f>
        <v>2500</v>
      </c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26.25" customHeight="1" x14ac:dyDescent="0.3">
      <c r="A128" s="19"/>
      <c r="B128" s="30"/>
      <c r="C128" s="25" t="s">
        <v>103</v>
      </c>
      <c r="D128" s="103"/>
      <c r="E128" s="32"/>
      <c r="F128" s="21">
        <f>RAZONETES!O79</f>
        <v>1106.8333333333335</v>
      </c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26.25" customHeight="1" x14ac:dyDescent="0.3">
      <c r="A129" s="19"/>
      <c r="B129" s="30"/>
      <c r="C129" s="25" t="s">
        <v>104</v>
      </c>
      <c r="D129" s="100"/>
      <c r="E129" s="32"/>
      <c r="F129" s="21">
        <f>RAZONETES!C47</f>
        <v>250</v>
      </c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26.25" customHeight="1" x14ac:dyDescent="0.3">
      <c r="A130" s="19"/>
      <c r="B130" s="30"/>
      <c r="C130" s="25"/>
      <c r="D130" s="38"/>
      <c r="E130" s="32"/>
      <c r="F130" s="21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26.25" customHeight="1" x14ac:dyDescent="0.3">
      <c r="A131" s="19"/>
      <c r="B131" s="30"/>
      <c r="C131" s="25" t="s">
        <v>105</v>
      </c>
      <c r="D131" s="104" t="s">
        <v>88</v>
      </c>
      <c r="E131" s="21">
        <f>RAZONETES!C98</f>
        <v>2202.4633333333331</v>
      </c>
      <c r="F131" s="21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26.25" customHeight="1" x14ac:dyDescent="0.3">
      <c r="A132" s="19"/>
      <c r="B132" s="30"/>
      <c r="C132" s="25" t="s">
        <v>106</v>
      </c>
      <c r="D132" s="100"/>
      <c r="E132" s="32"/>
      <c r="F132" s="21">
        <f>E131</f>
        <v>2202.4633333333331</v>
      </c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26.25" customHeight="1" x14ac:dyDescent="0.3">
      <c r="A133" s="19"/>
      <c r="B133" s="30"/>
      <c r="C133" s="25"/>
      <c r="D133" s="26"/>
      <c r="E133" s="32"/>
      <c r="F133" s="21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9.5" customHeight="1" x14ac:dyDescent="0.3">
      <c r="A134" s="1"/>
      <c r="B134" s="1"/>
      <c r="C134" s="2"/>
      <c r="D134" s="3"/>
      <c r="E134" s="39">
        <f t="shared" ref="E134:F134" si="0">SUM(E7:E133)</f>
        <v>1171731.1210000003</v>
      </c>
      <c r="F134" s="39">
        <f t="shared" si="0"/>
        <v>1171731.1210000003</v>
      </c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9.5" customHeight="1" x14ac:dyDescent="0.3">
      <c r="A135" s="1"/>
      <c r="B135" s="1"/>
      <c r="C135" s="2"/>
      <c r="D135" s="3"/>
      <c r="E135" s="40"/>
      <c r="F135" s="40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3">
      <c r="A136" s="1"/>
      <c r="B136" s="1"/>
      <c r="C136" s="2"/>
      <c r="D136" s="3"/>
      <c r="E136" s="40"/>
      <c r="F136" s="40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3">
      <c r="A137" s="1"/>
      <c r="B137" s="1"/>
      <c r="C137" s="2"/>
      <c r="D137" s="3"/>
      <c r="E137" s="40"/>
      <c r="F137" s="40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3">
      <c r="A138" s="1"/>
      <c r="B138" s="1"/>
      <c r="C138" s="2"/>
      <c r="D138" s="3"/>
      <c r="E138" s="40"/>
      <c r="F138" s="40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3">
      <c r="A139" s="1"/>
      <c r="B139" s="1"/>
      <c r="C139" s="2"/>
      <c r="D139" s="3"/>
      <c r="E139" s="40"/>
      <c r="F139" s="40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3">
      <c r="A140" s="1"/>
      <c r="B140" s="1"/>
      <c r="C140" s="2"/>
      <c r="D140" s="3"/>
      <c r="E140" s="1"/>
      <c r="F140" s="1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3">
      <c r="A141" s="1"/>
      <c r="B141" s="1"/>
      <c r="C141" s="2"/>
      <c r="D141" s="3"/>
      <c r="E141" s="1"/>
      <c r="F141" s="1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3">
      <c r="A142" s="1"/>
      <c r="B142" s="1"/>
      <c r="C142" s="2"/>
      <c r="D142" s="3"/>
      <c r="E142" s="1"/>
      <c r="F142" s="1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3">
      <c r="A143" s="1"/>
      <c r="B143" s="1"/>
      <c r="C143" s="2"/>
      <c r="D143" s="3"/>
      <c r="E143" s="1"/>
      <c r="F143" s="1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3">
      <c r="A144" s="1"/>
      <c r="B144" s="1"/>
      <c r="C144" s="2"/>
      <c r="D144" s="3"/>
      <c r="E144" s="1"/>
      <c r="F144" s="1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3">
      <c r="A145" s="1"/>
      <c r="B145" s="1"/>
      <c r="C145" s="2"/>
      <c r="D145" s="3"/>
      <c r="E145" s="1"/>
      <c r="F145" s="1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3">
      <c r="A146" s="1"/>
      <c r="B146" s="1"/>
      <c r="C146" s="2"/>
      <c r="D146" s="3"/>
      <c r="E146" s="1"/>
      <c r="F146" s="1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3">
      <c r="A147" s="1"/>
      <c r="B147" s="1"/>
      <c r="C147" s="2"/>
      <c r="D147" s="3"/>
      <c r="E147" s="1"/>
      <c r="F147" s="1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3">
      <c r="A148" s="1"/>
      <c r="B148" s="1"/>
      <c r="C148" s="2"/>
      <c r="D148" s="3"/>
      <c r="E148" s="1"/>
      <c r="F148" s="1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3">
      <c r="A149" s="1"/>
      <c r="B149" s="1"/>
      <c r="C149" s="2"/>
      <c r="D149" s="3"/>
      <c r="E149" s="1"/>
      <c r="F149" s="1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3">
      <c r="A150" s="1"/>
      <c r="B150" s="1"/>
      <c r="C150" s="2"/>
      <c r="D150" s="3"/>
      <c r="E150" s="1"/>
      <c r="F150" s="1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3">
      <c r="A151" s="1"/>
      <c r="B151" s="1"/>
      <c r="C151" s="2"/>
      <c r="D151" s="3"/>
      <c r="E151" s="1"/>
      <c r="F151" s="1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3">
      <c r="A152" s="1"/>
      <c r="B152" s="1"/>
      <c r="C152" s="2"/>
      <c r="D152" s="3"/>
      <c r="E152" s="1"/>
      <c r="F152" s="1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3">
      <c r="A153" s="1"/>
      <c r="B153" s="1"/>
      <c r="C153" s="2"/>
      <c r="D153" s="3"/>
      <c r="E153" s="1"/>
      <c r="F153" s="1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3">
      <c r="A154" s="1"/>
      <c r="B154" s="1"/>
      <c r="C154" s="2"/>
      <c r="D154" s="3"/>
      <c r="E154" s="1"/>
      <c r="F154" s="1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3">
      <c r="A155" s="1"/>
      <c r="B155" s="1"/>
      <c r="C155" s="2"/>
      <c r="D155" s="3"/>
      <c r="E155" s="1"/>
      <c r="F155" s="1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3">
      <c r="A156" s="1"/>
      <c r="B156" s="1"/>
      <c r="C156" s="2"/>
      <c r="D156" s="3"/>
      <c r="E156" s="1"/>
      <c r="F156" s="1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3">
      <c r="A157" s="1"/>
      <c r="B157" s="1"/>
      <c r="C157" s="2"/>
      <c r="D157" s="3"/>
      <c r="E157" s="1"/>
      <c r="F157" s="1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3">
      <c r="A158" s="1"/>
      <c r="B158" s="1"/>
      <c r="C158" s="2"/>
      <c r="D158" s="3"/>
      <c r="E158" s="1"/>
      <c r="F158" s="1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3">
      <c r="A159" s="1"/>
      <c r="B159" s="1"/>
      <c r="C159" s="2"/>
      <c r="D159" s="3"/>
      <c r="E159" s="1"/>
      <c r="F159" s="1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3">
      <c r="A160" s="1"/>
      <c r="B160" s="1"/>
      <c r="C160" s="2"/>
      <c r="D160" s="3"/>
      <c r="E160" s="1"/>
      <c r="F160" s="1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3">
      <c r="A161" s="1"/>
      <c r="B161" s="1"/>
      <c r="C161" s="2"/>
      <c r="D161" s="3"/>
      <c r="E161" s="1"/>
      <c r="F161" s="1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3">
      <c r="A162" s="1"/>
      <c r="B162" s="1"/>
      <c r="C162" s="2"/>
      <c r="D162" s="3"/>
      <c r="E162" s="1"/>
      <c r="F162" s="1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3">
      <c r="A163" s="1"/>
      <c r="B163" s="1"/>
      <c r="C163" s="2"/>
      <c r="D163" s="3"/>
      <c r="E163" s="1"/>
      <c r="F163" s="1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3">
      <c r="A164" s="1"/>
      <c r="B164" s="1"/>
      <c r="C164" s="2"/>
      <c r="D164" s="3"/>
      <c r="E164" s="1"/>
      <c r="F164" s="1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3">
      <c r="A165" s="1"/>
      <c r="B165" s="1"/>
      <c r="C165" s="2"/>
      <c r="D165" s="3"/>
      <c r="E165" s="1"/>
      <c r="F165" s="1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3">
      <c r="A166" s="1"/>
      <c r="B166" s="1"/>
      <c r="C166" s="2"/>
      <c r="D166" s="3"/>
      <c r="E166" s="1"/>
      <c r="F166" s="1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3">
      <c r="A167" s="1"/>
      <c r="B167" s="1"/>
      <c r="C167" s="2"/>
      <c r="D167" s="3"/>
      <c r="E167" s="1"/>
      <c r="F167" s="1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3">
      <c r="A168" s="1"/>
      <c r="B168" s="1"/>
      <c r="C168" s="2"/>
      <c r="D168" s="3"/>
      <c r="E168" s="1"/>
      <c r="F168" s="1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3">
      <c r="A169" s="1"/>
      <c r="B169" s="1"/>
      <c r="C169" s="2"/>
      <c r="D169" s="3"/>
      <c r="E169" s="1"/>
      <c r="F169" s="1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3">
      <c r="A170" s="1"/>
      <c r="B170" s="1"/>
      <c r="C170" s="2"/>
      <c r="D170" s="3"/>
      <c r="E170" s="1"/>
      <c r="F170" s="1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3">
      <c r="A171" s="1"/>
      <c r="B171" s="1"/>
      <c r="C171" s="2"/>
      <c r="D171" s="3"/>
      <c r="E171" s="1"/>
      <c r="F171" s="1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3">
      <c r="A172" s="1"/>
      <c r="B172" s="1"/>
      <c r="C172" s="2"/>
      <c r="D172" s="3"/>
      <c r="E172" s="1"/>
      <c r="F172" s="1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3">
      <c r="A173" s="1"/>
      <c r="B173" s="1"/>
      <c r="C173" s="2"/>
      <c r="D173" s="3"/>
      <c r="E173" s="1"/>
      <c r="F173" s="1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3">
      <c r="A174" s="1"/>
      <c r="B174" s="1"/>
      <c r="C174" s="2"/>
      <c r="D174" s="3"/>
      <c r="E174" s="1"/>
      <c r="F174" s="1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3">
      <c r="A175" s="1"/>
      <c r="B175" s="1"/>
      <c r="C175" s="2"/>
      <c r="D175" s="3"/>
      <c r="E175" s="1"/>
      <c r="F175" s="1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3">
      <c r="A176" s="1"/>
      <c r="B176" s="1"/>
      <c r="C176" s="2"/>
      <c r="D176" s="3"/>
      <c r="E176" s="1"/>
      <c r="F176" s="1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3">
      <c r="A177" s="1"/>
      <c r="B177" s="1"/>
      <c r="C177" s="2"/>
      <c r="D177" s="3"/>
      <c r="E177" s="1"/>
      <c r="F177" s="1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3">
      <c r="A178" s="1"/>
      <c r="B178" s="1"/>
      <c r="C178" s="2"/>
      <c r="D178" s="3"/>
      <c r="E178" s="1"/>
      <c r="F178" s="1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3">
      <c r="A179" s="1"/>
      <c r="B179" s="1"/>
      <c r="C179" s="2"/>
      <c r="D179" s="3"/>
      <c r="E179" s="1"/>
      <c r="F179" s="1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3">
      <c r="A180" s="1"/>
      <c r="B180" s="1"/>
      <c r="C180" s="2"/>
      <c r="D180" s="3"/>
      <c r="E180" s="1"/>
      <c r="F180" s="1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3">
      <c r="A181" s="1"/>
      <c r="B181" s="1"/>
      <c r="C181" s="2"/>
      <c r="D181" s="3"/>
      <c r="E181" s="1"/>
      <c r="F181" s="1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3">
      <c r="A182" s="1"/>
      <c r="B182" s="1"/>
      <c r="C182" s="2"/>
      <c r="D182" s="3"/>
      <c r="E182" s="1"/>
      <c r="F182" s="1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3">
      <c r="A183" s="1"/>
      <c r="B183" s="1"/>
      <c r="C183" s="2"/>
      <c r="D183" s="3"/>
      <c r="E183" s="1"/>
      <c r="F183" s="1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3">
      <c r="A184" s="1"/>
      <c r="B184" s="1"/>
      <c r="C184" s="2"/>
      <c r="D184" s="3"/>
      <c r="E184" s="1"/>
      <c r="F184" s="1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3">
      <c r="A185" s="1"/>
      <c r="B185" s="1"/>
      <c r="C185" s="2"/>
      <c r="D185" s="3"/>
      <c r="E185" s="1"/>
      <c r="F185" s="1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3">
      <c r="A186" s="1"/>
      <c r="B186" s="1"/>
      <c r="C186" s="2"/>
      <c r="D186" s="3"/>
      <c r="E186" s="1"/>
      <c r="F186" s="1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3">
      <c r="A187" s="1"/>
      <c r="B187" s="1"/>
      <c r="C187" s="2"/>
      <c r="D187" s="3"/>
      <c r="E187" s="1"/>
      <c r="F187" s="1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3">
      <c r="A188" s="1"/>
      <c r="B188" s="1"/>
      <c r="C188" s="2"/>
      <c r="D188" s="3"/>
      <c r="E188" s="1"/>
      <c r="F188" s="1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3">
      <c r="A189" s="1"/>
      <c r="B189" s="1"/>
      <c r="C189" s="2"/>
      <c r="D189" s="3"/>
      <c r="E189" s="1"/>
      <c r="F189" s="1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3">
      <c r="A190" s="1"/>
      <c r="B190" s="1"/>
      <c r="C190" s="2"/>
      <c r="D190" s="3"/>
      <c r="E190" s="1"/>
      <c r="F190" s="1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3">
      <c r="A191" s="1"/>
      <c r="B191" s="1"/>
      <c r="C191" s="2"/>
      <c r="D191" s="3"/>
      <c r="E191" s="1"/>
      <c r="F191" s="1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3">
      <c r="A192" s="1"/>
      <c r="B192" s="1"/>
      <c r="C192" s="2"/>
      <c r="D192" s="3"/>
      <c r="E192" s="1"/>
      <c r="F192" s="1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3">
      <c r="A193" s="1"/>
      <c r="B193" s="1"/>
      <c r="C193" s="2"/>
      <c r="D193" s="3"/>
      <c r="E193" s="1"/>
      <c r="F193" s="1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3">
      <c r="A194" s="1"/>
      <c r="B194" s="1"/>
      <c r="C194" s="2"/>
      <c r="D194" s="3"/>
      <c r="E194" s="1"/>
      <c r="F194" s="1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3">
      <c r="A195" s="1"/>
      <c r="B195" s="1"/>
      <c r="C195" s="2"/>
      <c r="D195" s="3"/>
      <c r="E195" s="1"/>
      <c r="F195" s="1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3">
      <c r="A196" s="1"/>
      <c r="B196" s="1"/>
      <c r="C196" s="2"/>
      <c r="D196" s="3"/>
      <c r="E196" s="1"/>
      <c r="F196" s="1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3">
      <c r="A197" s="1"/>
      <c r="B197" s="1"/>
      <c r="C197" s="2"/>
      <c r="D197" s="3"/>
      <c r="E197" s="1"/>
      <c r="F197" s="1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3">
      <c r="A198" s="1"/>
      <c r="B198" s="1"/>
      <c r="C198" s="2"/>
      <c r="D198" s="3"/>
      <c r="E198" s="1"/>
      <c r="F198" s="1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3">
      <c r="A199" s="1"/>
      <c r="B199" s="1"/>
      <c r="C199" s="2"/>
      <c r="D199" s="3"/>
      <c r="E199" s="1"/>
      <c r="F199" s="1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3">
      <c r="A200" s="1"/>
      <c r="B200" s="1"/>
      <c r="C200" s="2"/>
      <c r="D200" s="3"/>
      <c r="E200" s="1"/>
      <c r="F200" s="1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3">
      <c r="A201" s="1"/>
      <c r="B201" s="1"/>
      <c r="C201" s="2"/>
      <c r="D201" s="3"/>
      <c r="E201" s="1"/>
      <c r="F201" s="1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3">
      <c r="A202" s="1"/>
      <c r="B202" s="1"/>
      <c r="C202" s="2"/>
      <c r="D202" s="3"/>
      <c r="E202" s="1"/>
      <c r="F202" s="1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3">
      <c r="A203" s="1"/>
      <c r="B203" s="1"/>
      <c r="C203" s="2"/>
      <c r="D203" s="3"/>
      <c r="E203" s="1"/>
      <c r="F203" s="1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3">
      <c r="A204" s="1"/>
      <c r="B204" s="1"/>
      <c r="C204" s="2"/>
      <c r="D204" s="3"/>
      <c r="E204" s="1"/>
      <c r="F204" s="1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3">
      <c r="A205" s="1"/>
      <c r="B205" s="1"/>
      <c r="C205" s="2"/>
      <c r="D205" s="3"/>
      <c r="E205" s="1"/>
      <c r="F205" s="1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3">
      <c r="A206" s="1"/>
      <c r="B206" s="1"/>
      <c r="C206" s="2"/>
      <c r="D206" s="3"/>
      <c r="E206" s="1"/>
      <c r="F206" s="1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3">
      <c r="A207" s="1"/>
      <c r="B207" s="1"/>
      <c r="C207" s="2"/>
      <c r="D207" s="3"/>
      <c r="E207" s="1"/>
      <c r="F207" s="1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3">
      <c r="A208" s="1"/>
      <c r="B208" s="1"/>
      <c r="C208" s="2"/>
      <c r="D208" s="3"/>
      <c r="E208" s="1"/>
      <c r="F208" s="1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3">
      <c r="A209" s="1"/>
      <c r="B209" s="1"/>
      <c r="C209" s="2"/>
      <c r="D209" s="3"/>
      <c r="E209" s="1"/>
      <c r="F209" s="1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3">
      <c r="A210" s="1"/>
      <c r="B210" s="1"/>
      <c r="C210" s="2"/>
      <c r="D210" s="3"/>
      <c r="E210" s="1"/>
      <c r="F210" s="1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3">
      <c r="A211" s="1"/>
      <c r="B211" s="1"/>
      <c r="C211" s="2"/>
      <c r="D211" s="3"/>
      <c r="E211" s="1"/>
      <c r="F211" s="1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3">
      <c r="A212" s="1"/>
      <c r="B212" s="1"/>
      <c r="C212" s="2"/>
      <c r="D212" s="3"/>
      <c r="E212" s="1"/>
      <c r="F212" s="1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3">
      <c r="A213" s="1"/>
      <c r="B213" s="1"/>
      <c r="C213" s="2"/>
      <c r="D213" s="3"/>
      <c r="E213" s="1"/>
      <c r="F213" s="1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3">
      <c r="A214" s="1"/>
      <c r="B214" s="1"/>
      <c r="C214" s="2"/>
      <c r="D214" s="3"/>
      <c r="E214" s="1"/>
      <c r="F214" s="1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3">
      <c r="A215" s="1"/>
      <c r="B215" s="1"/>
      <c r="C215" s="2"/>
      <c r="D215" s="3"/>
      <c r="E215" s="1"/>
      <c r="F215" s="1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3">
      <c r="A216" s="1"/>
      <c r="B216" s="1"/>
      <c r="C216" s="2"/>
      <c r="D216" s="3"/>
      <c r="E216" s="1"/>
      <c r="F216" s="1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3">
      <c r="A217" s="1"/>
      <c r="B217" s="1"/>
      <c r="C217" s="2"/>
      <c r="D217" s="3"/>
      <c r="E217" s="1"/>
      <c r="F217" s="1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3">
      <c r="A218" s="1"/>
      <c r="B218" s="1"/>
      <c r="C218" s="2"/>
      <c r="D218" s="3"/>
      <c r="E218" s="1"/>
      <c r="F218" s="1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3">
      <c r="A219" s="1"/>
      <c r="B219" s="1"/>
      <c r="C219" s="2"/>
      <c r="D219" s="3"/>
      <c r="E219" s="1"/>
      <c r="F219" s="1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3">
      <c r="A220" s="1"/>
      <c r="B220" s="1"/>
      <c r="C220" s="2"/>
      <c r="D220" s="3"/>
      <c r="E220" s="1"/>
      <c r="F220" s="1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3">
      <c r="A221" s="1"/>
      <c r="B221" s="1"/>
      <c r="C221" s="2"/>
      <c r="D221" s="3"/>
      <c r="E221" s="1"/>
      <c r="F221" s="1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3">
      <c r="A222" s="1"/>
      <c r="B222" s="1"/>
      <c r="C222" s="2"/>
      <c r="D222" s="3"/>
      <c r="E222" s="1"/>
      <c r="F222" s="1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3">
      <c r="A223" s="1"/>
      <c r="B223" s="1"/>
      <c r="C223" s="2"/>
      <c r="D223" s="3"/>
      <c r="E223" s="1"/>
      <c r="F223" s="1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3">
      <c r="A224" s="1"/>
      <c r="B224" s="1"/>
      <c r="C224" s="2"/>
      <c r="D224" s="3"/>
      <c r="E224" s="1"/>
      <c r="F224" s="1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3">
      <c r="A225" s="1"/>
      <c r="B225" s="1"/>
      <c r="C225" s="2"/>
      <c r="D225" s="3"/>
      <c r="E225" s="1"/>
      <c r="F225" s="1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3">
      <c r="A226" s="1"/>
      <c r="B226" s="1"/>
      <c r="C226" s="2"/>
      <c r="D226" s="3"/>
      <c r="E226" s="1"/>
      <c r="F226" s="1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3">
      <c r="A227" s="1"/>
      <c r="B227" s="1"/>
      <c r="C227" s="2"/>
      <c r="D227" s="3"/>
      <c r="E227" s="1"/>
      <c r="F227" s="1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3">
      <c r="A228" s="1"/>
      <c r="B228" s="1"/>
      <c r="C228" s="2"/>
      <c r="D228" s="3"/>
      <c r="E228" s="1"/>
      <c r="F228" s="1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3">
      <c r="A229" s="1"/>
      <c r="B229" s="1"/>
      <c r="C229" s="2"/>
      <c r="D229" s="3"/>
      <c r="E229" s="1"/>
      <c r="F229" s="1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3">
      <c r="A230" s="1"/>
      <c r="B230" s="1"/>
      <c r="C230" s="2"/>
      <c r="D230" s="3"/>
      <c r="E230" s="1"/>
      <c r="F230" s="1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3">
      <c r="A231" s="1"/>
      <c r="B231" s="1"/>
      <c r="C231" s="2"/>
      <c r="D231" s="3"/>
      <c r="E231" s="1"/>
      <c r="F231" s="1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3">
      <c r="A232" s="1"/>
      <c r="B232" s="1"/>
      <c r="C232" s="2"/>
      <c r="D232" s="3"/>
      <c r="E232" s="1"/>
      <c r="F232" s="1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3">
      <c r="A233" s="1"/>
      <c r="B233" s="1"/>
      <c r="C233" s="2"/>
      <c r="D233" s="3"/>
      <c r="E233" s="1"/>
      <c r="F233" s="1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3">
      <c r="A234" s="1"/>
      <c r="B234" s="1"/>
      <c r="C234" s="2"/>
      <c r="D234" s="3"/>
      <c r="E234" s="1"/>
      <c r="F234" s="1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3">
      <c r="A235" s="1"/>
      <c r="B235" s="1"/>
      <c r="C235" s="2"/>
      <c r="D235" s="3"/>
      <c r="E235" s="1"/>
      <c r="F235" s="1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3">
      <c r="A236" s="1"/>
      <c r="B236" s="1"/>
      <c r="C236" s="2"/>
      <c r="D236" s="3"/>
      <c r="E236" s="1"/>
      <c r="F236" s="1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3">
      <c r="A237" s="1"/>
      <c r="B237" s="1"/>
      <c r="C237" s="2"/>
      <c r="D237" s="3"/>
      <c r="E237" s="1"/>
      <c r="F237" s="1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3">
      <c r="A238" s="1"/>
      <c r="B238" s="1"/>
      <c r="C238" s="2"/>
      <c r="D238" s="3"/>
      <c r="E238" s="1"/>
      <c r="F238" s="1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3">
      <c r="A239" s="1"/>
      <c r="B239" s="1"/>
      <c r="C239" s="2"/>
      <c r="D239" s="3"/>
      <c r="E239" s="1"/>
      <c r="F239" s="1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3">
      <c r="A240" s="1"/>
      <c r="B240" s="1"/>
      <c r="C240" s="2"/>
      <c r="D240" s="3"/>
      <c r="E240" s="1"/>
      <c r="F240" s="1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3">
      <c r="A241" s="1"/>
      <c r="B241" s="1"/>
      <c r="C241" s="2"/>
      <c r="D241" s="3"/>
      <c r="E241" s="1"/>
      <c r="F241" s="1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3">
      <c r="A242" s="1"/>
      <c r="B242" s="1"/>
      <c r="C242" s="2"/>
      <c r="D242" s="3"/>
      <c r="E242" s="1"/>
      <c r="F242" s="1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3">
      <c r="A243" s="1"/>
      <c r="B243" s="1"/>
      <c r="C243" s="2"/>
      <c r="D243" s="3"/>
      <c r="E243" s="1"/>
      <c r="F243" s="1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3">
      <c r="A244" s="1"/>
      <c r="B244" s="1"/>
      <c r="C244" s="2"/>
      <c r="D244" s="3"/>
      <c r="E244" s="1"/>
      <c r="F244" s="1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3">
      <c r="A245" s="1"/>
      <c r="B245" s="1"/>
      <c r="C245" s="2"/>
      <c r="D245" s="3"/>
      <c r="E245" s="1"/>
      <c r="F245" s="1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3">
      <c r="A246" s="1"/>
      <c r="B246" s="1"/>
      <c r="C246" s="2"/>
      <c r="D246" s="3"/>
      <c r="E246" s="1"/>
      <c r="F246" s="1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3">
      <c r="A247" s="1"/>
      <c r="B247" s="1"/>
      <c r="C247" s="2"/>
      <c r="D247" s="3"/>
      <c r="E247" s="1"/>
      <c r="F247" s="1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3">
      <c r="A248" s="1"/>
      <c r="B248" s="1"/>
      <c r="C248" s="2"/>
      <c r="D248" s="3"/>
      <c r="E248" s="1"/>
      <c r="F248" s="1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3">
      <c r="A249" s="1"/>
      <c r="B249" s="1"/>
      <c r="C249" s="2"/>
      <c r="D249" s="3"/>
      <c r="E249" s="1"/>
      <c r="F249" s="1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3">
      <c r="A250" s="1"/>
      <c r="B250" s="1"/>
      <c r="C250" s="2"/>
      <c r="D250" s="3"/>
      <c r="E250" s="1"/>
      <c r="F250" s="1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3">
      <c r="A251" s="1"/>
      <c r="B251" s="1"/>
      <c r="C251" s="2"/>
      <c r="D251" s="3"/>
      <c r="E251" s="1"/>
      <c r="F251" s="1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3">
      <c r="A252" s="1"/>
      <c r="B252" s="1"/>
      <c r="C252" s="2"/>
      <c r="D252" s="3"/>
      <c r="E252" s="1"/>
      <c r="F252" s="1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3">
      <c r="A253" s="1"/>
      <c r="B253" s="1"/>
      <c r="C253" s="2"/>
      <c r="D253" s="3"/>
      <c r="E253" s="1"/>
      <c r="F253" s="1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3">
      <c r="A254" s="1"/>
      <c r="B254" s="1"/>
      <c r="C254" s="2"/>
      <c r="D254" s="3"/>
      <c r="E254" s="1"/>
      <c r="F254" s="1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3">
      <c r="A255" s="1"/>
      <c r="B255" s="1"/>
      <c r="C255" s="2"/>
      <c r="D255" s="3"/>
      <c r="E255" s="1"/>
      <c r="F255" s="1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3">
      <c r="A256" s="1"/>
      <c r="B256" s="1"/>
      <c r="C256" s="2"/>
      <c r="D256" s="3"/>
      <c r="E256" s="1"/>
      <c r="F256" s="1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3">
      <c r="A257" s="1"/>
      <c r="B257" s="1"/>
      <c r="C257" s="2"/>
      <c r="D257" s="3"/>
      <c r="E257" s="1"/>
      <c r="F257" s="1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3">
      <c r="A258" s="1"/>
      <c r="B258" s="1"/>
      <c r="C258" s="2"/>
      <c r="D258" s="3"/>
      <c r="E258" s="1"/>
      <c r="F258" s="1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3">
      <c r="A259" s="1"/>
      <c r="B259" s="1"/>
      <c r="C259" s="2"/>
      <c r="D259" s="3"/>
      <c r="E259" s="1"/>
      <c r="F259" s="1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3">
      <c r="A260" s="1"/>
      <c r="B260" s="1"/>
      <c r="C260" s="2"/>
      <c r="D260" s="3"/>
      <c r="E260" s="1"/>
      <c r="F260" s="1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3">
      <c r="A261" s="1"/>
      <c r="B261" s="1"/>
      <c r="C261" s="2"/>
      <c r="D261" s="3"/>
      <c r="E261" s="1"/>
      <c r="F261" s="1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3">
      <c r="A262" s="1"/>
      <c r="B262" s="1"/>
      <c r="C262" s="2"/>
      <c r="D262" s="3"/>
      <c r="E262" s="1"/>
      <c r="F262" s="1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3">
      <c r="A263" s="1"/>
      <c r="B263" s="1"/>
      <c r="C263" s="2"/>
      <c r="D263" s="3"/>
      <c r="E263" s="1"/>
      <c r="F263" s="1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3">
      <c r="A264" s="1"/>
      <c r="B264" s="1"/>
      <c r="C264" s="2"/>
      <c r="D264" s="3"/>
      <c r="E264" s="1"/>
      <c r="F264" s="1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3">
      <c r="A265" s="1"/>
      <c r="B265" s="1"/>
      <c r="C265" s="2"/>
      <c r="D265" s="3"/>
      <c r="E265" s="1"/>
      <c r="F265" s="1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3">
      <c r="A266" s="1"/>
      <c r="B266" s="1"/>
      <c r="C266" s="2"/>
      <c r="D266" s="3"/>
      <c r="E266" s="1"/>
      <c r="F266" s="1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3">
      <c r="A267" s="1"/>
      <c r="B267" s="1"/>
      <c r="C267" s="2"/>
      <c r="D267" s="3"/>
      <c r="E267" s="1"/>
      <c r="F267" s="1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3">
      <c r="A268" s="1"/>
      <c r="B268" s="1"/>
      <c r="C268" s="2"/>
      <c r="D268" s="3"/>
      <c r="E268" s="1"/>
      <c r="F268" s="1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3">
      <c r="A269" s="1"/>
      <c r="B269" s="1"/>
      <c r="C269" s="2"/>
      <c r="D269" s="3"/>
      <c r="E269" s="1"/>
      <c r="F269" s="1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3">
      <c r="A270" s="1"/>
      <c r="B270" s="1"/>
      <c r="C270" s="2"/>
      <c r="D270" s="3"/>
      <c r="E270" s="1"/>
      <c r="F270" s="1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3">
      <c r="A271" s="1"/>
      <c r="B271" s="1"/>
      <c r="C271" s="2"/>
      <c r="D271" s="3"/>
      <c r="E271" s="1"/>
      <c r="F271" s="1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3">
      <c r="A272" s="1"/>
      <c r="B272" s="1"/>
      <c r="C272" s="2"/>
      <c r="D272" s="3"/>
      <c r="E272" s="1"/>
      <c r="F272" s="1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3">
      <c r="A273" s="1"/>
      <c r="B273" s="1"/>
      <c r="C273" s="2"/>
      <c r="D273" s="3"/>
      <c r="E273" s="1"/>
      <c r="F273" s="1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3">
      <c r="A274" s="1"/>
      <c r="B274" s="1"/>
      <c r="C274" s="2"/>
      <c r="D274" s="3"/>
      <c r="E274" s="1"/>
      <c r="F274" s="1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3">
      <c r="A275" s="1"/>
      <c r="B275" s="1"/>
      <c r="C275" s="2"/>
      <c r="D275" s="3"/>
      <c r="E275" s="1"/>
      <c r="F275" s="1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3">
      <c r="A276" s="1"/>
      <c r="B276" s="1"/>
      <c r="C276" s="2"/>
      <c r="D276" s="3"/>
      <c r="E276" s="1"/>
      <c r="F276" s="1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3">
      <c r="A277" s="1"/>
      <c r="B277" s="1"/>
      <c r="C277" s="2"/>
      <c r="D277" s="3"/>
      <c r="E277" s="1"/>
      <c r="F277" s="1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3">
      <c r="A278" s="1"/>
      <c r="B278" s="1"/>
      <c r="C278" s="2"/>
      <c r="D278" s="3"/>
      <c r="E278" s="1"/>
      <c r="F278" s="1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3">
      <c r="A279" s="1"/>
      <c r="B279" s="1"/>
      <c r="C279" s="2"/>
      <c r="D279" s="3"/>
      <c r="E279" s="1"/>
      <c r="F279" s="1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3">
      <c r="A280" s="1"/>
      <c r="B280" s="1"/>
      <c r="C280" s="2"/>
      <c r="D280" s="3"/>
      <c r="E280" s="1"/>
      <c r="F280" s="1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3">
      <c r="A281" s="1"/>
      <c r="B281" s="1"/>
      <c r="C281" s="2"/>
      <c r="D281" s="3"/>
      <c r="E281" s="1"/>
      <c r="F281" s="1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3">
      <c r="A282" s="1"/>
      <c r="B282" s="1"/>
      <c r="C282" s="2"/>
      <c r="D282" s="3"/>
      <c r="E282" s="1"/>
      <c r="F282" s="1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3">
      <c r="A283" s="1"/>
      <c r="B283" s="1"/>
      <c r="C283" s="2"/>
      <c r="D283" s="3"/>
      <c r="E283" s="1"/>
      <c r="F283" s="1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3">
      <c r="A284" s="1"/>
      <c r="B284" s="1"/>
      <c r="C284" s="2"/>
      <c r="D284" s="3"/>
      <c r="E284" s="1"/>
      <c r="F284" s="1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3">
      <c r="A285" s="1"/>
      <c r="B285" s="1"/>
      <c r="C285" s="2"/>
      <c r="D285" s="3"/>
      <c r="E285" s="1"/>
      <c r="F285" s="1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3">
      <c r="A286" s="1"/>
      <c r="B286" s="1"/>
      <c r="C286" s="2"/>
      <c r="D286" s="3"/>
      <c r="E286" s="1"/>
      <c r="F286" s="1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3">
      <c r="A287" s="1"/>
      <c r="B287" s="1"/>
      <c r="C287" s="2"/>
      <c r="D287" s="3"/>
      <c r="E287" s="1"/>
      <c r="F287" s="1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3">
      <c r="A288" s="1"/>
      <c r="B288" s="1"/>
      <c r="C288" s="2"/>
      <c r="D288" s="3"/>
      <c r="E288" s="1"/>
      <c r="F288" s="1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3">
      <c r="A289" s="1"/>
      <c r="B289" s="1"/>
      <c r="C289" s="2"/>
      <c r="D289" s="3"/>
      <c r="E289" s="1"/>
      <c r="F289" s="1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3">
      <c r="A290" s="1"/>
      <c r="B290" s="1"/>
      <c r="C290" s="2"/>
      <c r="D290" s="3"/>
      <c r="E290" s="1"/>
      <c r="F290" s="1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3">
      <c r="A291" s="1"/>
      <c r="B291" s="1"/>
      <c r="C291" s="2"/>
      <c r="D291" s="3"/>
      <c r="E291" s="1"/>
      <c r="F291" s="1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3">
      <c r="A292" s="1"/>
      <c r="B292" s="1"/>
      <c r="C292" s="2"/>
      <c r="D292" s="3"/>
      <c r="E292" s="1"/>
      <c r="F292" s="1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3">
      <c r="A293" s="1"/>
      <c r="B293" s="1"/>
      <c r="C293" s="2"/>
      <c r="D293" s="3"/>
      <c r="E293" s="1"/>
      <c r="F293" s="1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3">
      <c r="A294" s="1"/>
      <c r="B294" s="1"/>
      <c r="C294" s="2"/>
      <c r="D294" s="3"/>
      <c r="E294" s="1"/>
      <c r="F294" s="1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3">
      <c r="A295" s="1"/>
      <c r="B295" s="1"/>
      <c r="C295" s="2"/>
      <c r="D295" s="3"/>
      <c r="E295" s="1"/>
      <c r="F295" s="1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3">
      <c r="A296" s="1"/>
      <c r="B296" s="1"/>
      <c r="C296" s="2"/>
      <c r="D296" s="3"/>
      <c r="E296" s="1"/>
      <c r="F296" s="1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3">
      <c r="A297" s="1"/>
      <c r="B297" s="1"/>
      <c r="C297" s="2"/>
      <c r="D297" s="3"/>
      <c r="E297" s="1"/>
      <c r="F297" s="1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3">
      <c r="A298" s="1"/>
      <c r="B298" s="1"/>
      <c r="C298" s="2"/>
      <c r="D298" s="3"/>
      <c r="E298" s="1"/>
      <c r="F298" s="1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3">
      <c r="A299" s="1"/>
      <c r="B299" s="1"/>
      <c r="C299" s="2"/>
      <c r="D299" s="3"/>
      <c r="E299" s="1"/>
      <c r="F299" s="1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3">
      <c r="A300" s="1"/>
      <c r="B300" s="1"/>
      <c r="C300" s="2"/>
      <c r="D300" s="3"/>
      <c r="E300" s="1"/>
      <c r="F300" s="1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3">
      <c r="A301" s="1"/>
      <c r="B301" s="1"/>
      <c r="C301" s="2"/>
      <c r="D301" s="3"/>
      <c r="E301" s="1"/>
      <c r="F301" s="1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3">
      <c r="A302" s="1"/>
      <c r="B302" s="1"/>
      <c r="C302" s="2"/>
      <c r="D302" s="3"/>
      <c r="E302" s="1"/>
      <c r="F302" s="1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3">
      <c r="A303" s="1"/>
      <c r="B303" s="1"/>
      <c r="C303" s="2"/>
      <c r="D303" s="3"/>
      <c r="E303" s="1"/>
      <c r="F303" s="1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3">
      <c r="A304" s="1"/>
      <c r="B304" s="1"/>
      <c r="C304" s="2"/>
      <c r="D304" s="3"/>
      <c r="E304" s="1"/>
      <c r="F304" s="1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3">
      <c r="A305" s="1"/>
      <c r="B305" s="1"/>
      <c r="C305" s="2"/>
      <c r="D305" s="3"/>
      <c r="E305" s="1"/>
      <c r="F305" s="1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3">
      <c r="A306" s="1"/>
      <c r="B306" s="1"/>
      <c r="C306" s="2"/>
      <c r="D306" s="3"/>
      <c r="E306" s="1"/>
      <c r="F306" s="1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3">
      <c r="A307" s="1"/>
      <c r="B307" s="1"/>
      <c r="C307" s="2"/>
      <c r="D307" s="3"/>
      <c r="E307" s="1"/>
      <c r="F307" s="1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3">
      <c r="A308" s="1"/>
      <c r="B308" s="1"/>
      <c r="C308" s="2"/>
      <c r="D308" s="3"/>
      <c r="E308" s="1"/>
      <c r="F308" s="1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3">
      <c r="A309" s="1"/>
      <c r="B309" s="1"/>
      <c r="C309" s="2"/>
      <c r="D309" s="3"/>
      <c r="E309" s="1"/>
      <c r="F309" s="1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3">
      <c r="A310" s="1"/>
      <c r="B310" s="1"/>
      <c r="C310" s="2"/>
      <c r="D310" s="3"/>
      <c r="E310" s="1"/>
      <c r="F310" s="1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3">
      <c r="A311" s="1"/>
      <c r="B311" s="1"/>
      <c r="C311" s="2"/>
      <c r="D311" s="3"/>
      <c r="E311" s="1"/>
      <c r="F311" s="1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3">
      <c r="A312" s="1"/>
      <c r="B312" s="1"/>
      <c r="C312" s="2"/>
      <c r="D312" s="3"/>
      <c r="E312" s="1"/>
      <c r="F312" s="1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3">
      <c r="A313" s="1"/>
      <c r="B313" s="1"/>
      <c r="C313" s="2"/>
      <c r="D313" s="3"/>
      <c r="E313" s="1"/>
      <c r="F313" s="1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3">
      <c r="A314" s="1"/>
      <c r="B314" s="1"/>
      <c r="C314" s="2"/>
      <c r="D314" s="3"/>
      <c r="E314" s="1"/>
      <c r="F314" s="1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3">
      <c r="A315" s="1"/>
      <c r="B315" s="1"/>
      <c r="C315" s="2"/>
      <c r="D315" s="3"/>
      <c r="E315" s="1"/>
      <c r="F315" s="1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3">
      <c r="A316" s="1"/>
      <c r="B316" s="1"/>
      <c r="C316" s="2"/>
      <c r="D316" s="3"/>
      <c r="E316" s="1"/>
      <c r="F316" s="1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3">
      <c r="A317" s="1"/>
      <c r="B317" s="1"/>
      <c r="C317" s="2"/>
      <c r="D317" s="3"/>
      <c r="E317" s="1"/>
      <c r="F317" s="1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3">
      <c r="A318" s="1"/>
      <c r="B318" s="1"/>
      <c r="C318" s="2"/>
      <c r="D318" s="3"/>
      <c r="E318" s="1"/>
      <c r="F318" s="1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3">
      <c r="A319" s="1"/>
      <c r="B319" s="1"/>
      <c r="C319" s="2"/>
      <c r="D319" s="3"/>
      <c r="E319" s="1"/>
      <c r="F319" s="1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3">
      <c r="A320" s="1"/>
      <c r="B320" s="1"/>
      <c r="C320" s="2"/>
      <c r="D320" s="3"/>
      <c r="E320" s="1"/>
      <c r="F320" s="1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3">
      <c r="A321" s="1"/>
      <c r="B321" s="1"/>
      <c r="C321" s="2"/>
      <c r="D321" s="3"/>
      <c r="E321" s="1"/>
      <c r="F321" s="1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3">
      <c r="A322" s="1"/>
      <c r="B322" s="1"/>
      <c r="C322" s="2"/>
      <c r="D322" s="3"/>
      <c r="E322" s="1"/>
      <c r="F322" s="1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3">
      <c r="A323" s="1"/>
      <c r="B323" s="1"/>
      <c r="C323" s="2"/>
      <c r="D323" s="3"/>
      <c r="E323" s="1"/>
      <c r="F323" s="1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3">
      <c r="A324" s="1"/>
      <c r="B324" s="1"/>
      <c r="C324" s="2"/>
      <c r="D324" s="3"/>
      <c r="E324" s="1"/>
      <c r="F324" s="1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3">
      <c r="A325" s="1"/>
      <c r="B325" s="1"/>
      <c r="C325" s="2"/>
      <c r="D325" s="3"/>
      <c r="E325" s="1"/>
      <c r="F325" s="1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3">
      <c r="A326" s="1"/>
      <c r="B326" s="1"/>
      <c r="C326" s="2"/>
      <c r="D326" s="3"/>
      <c r="E326" s="1"/>
      <c r="F326" s="1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3">
      <c r="A327" s="1"/>
      <c r="B327" s="1"/>
      <c r="C327" s="2"/>
      <c r="D327" s="3"/>
      <c r="E327" s="1"/>
      <c r="F327" s="1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3">
      <c r="A328" s="1"/>
      <c r="B328" s="1"/>
      <c r="C328" s="2"/>
      <c r="D328" s="3"/>
      <c r="E328" s="1"/>
      <c r="F328" s="1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3">
      <c r="A329" s="1"/>
      <c r="B329" s="1"/>
      <c r="C329" s="2"/>
      <c r="D329" s="3"/>
      <c r="E329" s="1"/>
      <c r="F329" s="1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3">
      <c r="A330" s="1"/>
      <c r="B330" s="1"/>
      <c r="C330" s="2"/>
      <c r="D330" s="3"/>
      <c r="E330" s="1"/>
      <c r="F330" s="1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3">
      <c r="A331" s="1"/>
      <c r="B331" s="1"/>
      <c r="C331" s="2"/>
      <c r="D331" s="3"/>
      <c r="E331" s="1"/>
      <c r="F331" s="1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3">
      <c r="A332" s="1"/>
      <c r="B332" s="1"/>
      <c r="C332" s="2"/>
      <c r="D332" s="3"/>
      <c r="E332" s="1"/>
      <c r="F332" s="1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3">
      <c r="A333" s="1"/>
      <c r="B333" s="1"/>
      <c r="C333" s="2"/>
      <c r="D333" s="3"/>
      <c r="E333" s="1"/>
      <c r="F333" s="1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3">
      <c r="A334" s="1"/>
      <c r="B334" s="1"/>
      <c r="C334" s="2"/>
      <c r="D334" s="3"/>
      <c r="E334" s="1"/>
      <c r="F334" s="1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3"/>
    <row r="336" spans="1:2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2">
    <mergeCell ref="D112:D113"/>
    <mergeCell ref="D115:D116"/>
    <mergeCell ref="D118:D119"/>
    <mergeCell ref="D121:D129"/>
    <mergeCell ref="D131:D132"/>
    <mergeCell ref="D73:D74"/>
    <mergeCell ref="D76:D77"/>
    <mergeCell ref="D79:D80"/>
    <mergeCell ref="D104:D107"/>
    <mergeCell ref="D109:D110"/>
    <mergeCell ref="D82:D83"/>
    <mergeCell ref="D85:D86"/>
    <mergeCell ref="D88:D89"/>
    <mergeCell ref="D91:D92"/>
    <mergeCell ref="D94:D95"/>
    <mergeCell ref="D97:D99"/>
    <mergeCell ref="D101:D102"/>
    <mergeCell ref="D58:D59"/>
    <mergeCell ref="D61:D62"/>
    <mergeCell ref="D64:D65"/>
    <mergeCell ref="D67:D68"/>
    <mergeCell ref="D70:D71"/>
    <mergeCell ref="D43:D44"/>
    <mergeCell ref="D46:D47"/>
    <mergeCell ref="D49:D50"/>
    <mergeCell ref="D52:D53"/>
    <mergeCell ref="D55:D56"/>
    <mergeCell ref="D28:D29"/>
    <mergeCell ref="D31:D32"/>
    <mergeCell ref="D34:D35"/>
    <mergeCell ref="D37:D38"/>
    <mergeCell ref="D40:D41"/>
    <mergeCell ref="D10:D14"/>
    <mergeCell ref="D16:D17"/>
    <mergeCell ref="D19:D20"/>
    <mergeCell ref="D22:D23"/>
    <mergeCell ref="D25:D26"/>
    <mergeCell ref="A2:F2"/>
    <mergeCell ref="A3:F3"/>
    <mergeCell ref="A4:F4"/>
    <mergeCell ref="B7:B8"/>
    <mergeCell ref="D7:D8"/>
  </mergeCells>
  <pageMargins left="0.51181102362204722" right="0.51181102362204722" top="0.27559055118110237" bottom="0.3543307086614173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1000"/>
  <sheetViews>
    <sheetView workbookViewId="0">
      <selection sqref="A1:O1"/>
    </sheetView>
  </sheetViews>
  <sheetFormatPr defaultColWidth="14.44140625" defaultRowHeight="15" customHeight="1" x14ac:dyDescent="0.3"/>
  <cols>
    <col min="1" max="1" width="7.44140625" customWidth="1"/>
    <col min="2" max="2" width="18.5546875" customWidth="1"/>
    <col min="3" max="3" width="18.6640625" customWidth="1"/>
    <col min="4" max="4" width="7.88671875" customWidth="1"/>
    <col min="5" max="5" width="6.109375" customWidth="1"/>
    <col min="6" max="6" width="19.109375" customWidth="1"/>
    <col min="7" max="7" width="20.44140625" customWidth="1"/>
    <col min="8" max="8" width="7.88671875" customWidth="1"/>
    <col min="9" max="9" width="7.44140625" customWidth="1"/>
    <col min="10" max="10" width="21.33203125" customWidth="1"/>
    <col min="11" max="11" width="20.109375" customWidth="1"/>
    <col min="12" max="12" width="7" customWidth="1"/>
    <col min="13" max="13" width="5.33203125" customWidth="1"/>
    <col min="14" max="14" width="21" customWidth="1"/>
    <col min="15" max="15" width="20.6640625" customWidth="1"/>
    <col min="16" max="36" width="9.109375" customWidth="1"/>
  </cols>
  <sheetData>
    <row r="1" spans="1:36" ht="18" customHeight="1" x14ac:dyDescent="0.35">
      <c r="A1" s="106" t="s">
        <v>107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8"/>
      <c r="P1" s="41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</row>
    <row r="2" spans="1:36" ht="18" customHeight="1" x14ac:dyDescent="0.35">
      <c r="A2" s="43"/>
      <c r="B2" s="42"/>
      <c r="C2" s="42"/>
      <c r="D2" s="41"/>
      <c r="E2" s="43"/>
      <c r="F2" s="42"/>
      <c r="G2" s="42"/>
      <c r="H2" s="41"/>
      <c r="I2" s="43"/>
      <c r="J2" s="42"/>
      <c r="K2" s="42"/>
      <c r="L2" s="41"/>
      <c r="M2" s="43"/>
      <c r="N2" s="42"/>
      <c r="O2" s="42"/>
      <c r="P2" s="41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</row>
    <row r="3" spans="1:36" ht="18" customHeight="1" x14ac:dyDescent="0.35">
      <c r="A3" s="44"/>
      <c r="B3" s="109" t="s">
        <v>108</v>
      </c>
      <c r="C3" s="110"/>
      <c r="D3" s="45"/>
      <c r="E3" s="44"/>
      <c r="F3" s="109" t="s">
        <v>109</v>
      </c>
      <c r="G3" s="110"/>
      <c r="H3" s="45"/>
      <c r="I3" s="44"/>
      <c r="J3" s="109" t="s">
        <v>110</v>
      </c>
      <c r="K3" s="110"/>
      <c r="L3" s="45"/>
      <c r="M3" s="44"/>
      <c r="N3" s="109" t="s">
        <v>111</v>
      </c>
      <c r="O3" s="110"/>
      <c r="P3" s="45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</row>
    <row r="4" spans="1:36" ht="18" customHeight="1" x14ac:dyDescent="0.35">
      <c r="A4" s="43">
        <v>2</v>
      </c>
      <c r="B4" s="47">
        <f>'LIVRO DIÁRIO'!E10</f>
        <v>427880</v>
      </c>
      <c r="C4" s="48">
        <f>'LIVRO DIÁRIO'!F17</f>
        <v>35000</v>
      </c>
      <c r="D4" s="41">
        <v>3</v>
      </c>
      <c r="E4" s="43">
        <v>10</v>
      </c>
      <c r="F4" s="47">
        <f>'LIVRO DIÁRIO'!E82</f>
        <v>13200</v>
      </c>
      <c r="G4" s="48">
        <f>'LIVRO DIÁRIO'!F99</f>
        <v>13200</v>
      </c>
      <c r="H4" s="41">
        <v>11</v>
      </c>
      <c r="I4" s="43">
        <v>3</v>
      </c>
      <c r="J4" s="49">
        <f>'LIVRO DIÁRIO'!E19</f>
        <v>4200</v>
      </c>
      <c r="K4" s="47">
        <f>'LIVRO DIÁRIO'!F110</f>
        <v>2772</v>
      </c>
      <c r="L4" s="41">
        <v>14</v>
      </c>
      <c r="M4" s="43">
        <v>3</v>
      </c>
      <c r="N4" s="47">
        <f>'LIVRO DIÁRIO'!E22</f>
        <v>508.20000000000005</v>
      </c>
      <c r="O4" s="48">
        <f>'LIVRO DIÁRIO'!F113</f>
        <v>280.96200000000005</v>
      </c>
      <c r="P4" s="41">
        <v>14</v>
      </c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</row>
    <row r="5" spans="1:36" ht="18" customHeight="1" x14ac:dyDescent="0.35">
      <c r="A5" s="43">
        <v>6</v>
      </c>
      <c r="B5" s="47">
        <f>'LIVRO DIÁRIO'!E37</f>
        <v>8250</v>
      </c>
      <c r="C5" s="50">
        <f>'LIVRO DIÁRIO'!F29</f>
        <v>700</v>
      </c>
      <c r="D5" s="41">
        <v>4</v>
      </c>
      <c r="E5" s="43"/>
      <c r="F5" s="47"/>
      <c r="G5" s="50"/>
      <c r="H5" s="41"/>
      <c r="I5" s="43">
        <v>4</v>
      </c>
      <c r="J5" s="47">
        <f>'LIVRO DIÁRIO'!E31</f>
        <v>84</v>
      </c>
      <c r="K5" s="50"/>
      <c r="L5" s="41"/>
      <c r="M5" s="43">
        <v>9</v>
      </c>
      <c r="N5" s="47">
        <f>'LIVRO DIÁRIO'!E76</f>
        <v>73.180800000000005</v>
      </c>
      <c r="O5" s="50"/>
      <c r="P5" s="41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</row>
    <row r="6" spans="1:36" ht="18" customHeight="1" x14ac:dyDescent="0.35">
      <c r="A6" s="43">
        <v>11</v>
      </c>
      <c r="B6" s="47">
        <f>'LIVRO DIÁRIO'!E97</f>
        <v>12950</v>
      </c>
      <c r="C6" s="50">
        <f>'LIVRO DIÁRIO'!F35</f>
        <v>5000</v>
      </c>
      <c r="D6" s="41">
        <v>5</v>
      </c>
      <c r="E6" s="43"/>
      <c r="F6" s="47"/>
      <c r="G6" s="50"/>
      <c r="H6" s="41"/>
      <c r="I6" s="43">
        <v>9</v>
      </c>
      <c r="J6" s="47">
        <f>'LIVRO DIÁRIO'!E73</f>
        <v>604.79999999999995</v>
      </c>
      <c r="K6" s="50"/>
      <c r="L6" s="41"/>
      <c r="M6" s="43"/>
      <c r="N6" s="47"/>
      <c r="O6" s="50"/>
      <c r="P6" s="41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</row>
    <row r="7" spans="1:36" ht="18" customHeight="1" x14ac:dyDescent="0.35">
      <c r="A7" s="43"/>
      <c r="B7" s="47"/>
      <c r="C7" s="50">
        <f>'LIVRO DIÁRIO'!F56</f>
        <v>1650</v>
      </c>
      <c r="D7" s="41">
        <v>7</v>
      </c>
      <c r="E7" s="43"/>
      <c r="F7" s="47"/>
      <c r="G7" s="50"/>
      <c r="H7" s="41"/>
      <c r="I7" s="43"/>
      <c r="J7" s="47"/>
      <c r="K7" s="50"/>
      <c r="L7" s="41"/>
      <c r="M7" s="43"/>
      <c r="N7" s="47"/>
      <c r="O7" s="50"/>
      <c r="P7" s="41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</row>
    <row r="8" spans="1:36" ht="18" customHeight="1" x14ac:dyDescent="0.35">
      <c r="A8" s="43"/>
      <c r="B8" s="47"/>
      <c r="C8" s="50">
        <f>'LIVRO DIÁRIO'!F68</f>
        <v>5040</v>
      </c>
      <c r="D8" s="41">
        <v>8</v>
      </c>
      <c r="E8" s="43"/>
      <c r="F8" s="42"/>
      <c r="G8" s="50"/>
      <c r="H8" s="41"/>
      <c r="I8" s="43"/>
      <c r="J8" s="47"/>
      <c r="K8" s="50"/>
      <c r="L8" s="41"/>
      <c r="M8" s="43"/>
      <c r="N8" s="47"/>
      <c r="O8" s="50"/>
      <c r="P8" s="41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</row>
    <row r="9" spans="1:36" ht="18" customHeight="1" x14ac:dyDescent="0.35">
      <c r="A9" s="43"/>
      <c r="B9" s="47"/>
      <c r="C9" s="50"/>
      <c r="D9" s="41"/>
      <c r="E9" s="43"/>
      <c r="F9" s="42"/>
      <c r="G9" s="50"/>
      <c r="H9" s="41"/>
      <c r="I9" s="43"/>
      <c r="J9" s="42"/>
      <c r="K9" s="50"/>
      <c r="L9" s="41"/>
      <c r="M9" s="43"/>
      <c r="N9" s="42"/>
      <c r="O9" s="50"/>
      <c r="P9" s="41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</row>
    <row r="10" spans="1:36" ht="18" customHeight="1" x14ac:dyDescent="0.35">
      <c r="A10" s="43"/>
      <c r="B10" s="42"/>
      <c r="C10" s="50"/>
      <c r="D10" s="41"/>
      <c r="E10" s="43"/>
      <c r="F10" s="47"/>
      <c r="G10" s="50"/>
      <c r="H10" s="41"/>
      <c r="I10" s="43"/>
      <c r="J10" s="42"/>
      <c r="K10" s="50"/>
      <c r="L10" s="41"/>
      <c r="M10" s="43"/>
      <c r="N10" s="42"/>
      <c r="O10" s="50"/>
      <c r="P10" s="41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</row>
    <row r="11" spans="1:36" ht="18" customHeight="1" x14ac:dyDescent="0.35">
      <c r="A11" s="51" t="s">
        <v>112</v>
      </c>
      <c r="B11" s="52">
        <f t="shared" ref="B11:C11" si="0">SUM(B4:B10)</f>
        <v>449080</v>
      </c>
      <c r="C11" s="53">
        <f t="shared" si="0"/>
        <v>47390</v>
      </c>
      <c r="D11" s="41"/>
      <c r="E11" s="51" t="s">
        <v>112</v>
      </c>
      <c r="F11" s="52">
        <f t="shared" ref="F11:G11" si="1">SUM(F4:F10)</f>
        <v>13200</v>
      </c>
      <c r="G11" s="53">
        <f t="shared" si="1"/>
        <v>13200</v>
      </c>
      <c r="H11" s="41"/>
      <c r="I11" s="51" t="s">
        <v>112</v>
      </c>
      <c r="J11" s="52">
        <f t="shared" ref="J11:K11" si="2">SUM(J4:J10)</f>
        <v>4888.8</v>
      </c>
      <c r="K11" s="53">
        <f t="shared" si="2"/>
        <v>2772</v>
      </c>
      <c r="L11" s="41"/>
      <c r="M11" s="51" t="s">
        <v>112</v>
      </c>
      <c r="N11" s="52">
        <f t="shared" ref="N11:O11" si="3">SUM(N4:N10)</f>
        <v>581.38080000000002</v>
      </c>
      <c r="O11" s="53">
        <f t="shared" si="3"/>
        <v>280.96200000000005</v>
      </c>
      <c r="P11" s="41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</row>
    <row r="12" spans="1:36" ht="18" customHeight="1" x14ac:dyDescent="0.35">
      <c r="A12" s="51" t="s">
        <v>113</v>
      </c>
      <c r="B12" s="54">
        <f>B11-C11</f>
        <v>401690</v>
      </c>
      <c r="C12" s="55"/>
      <c r="D12" s="41"/>
      <c r="E12" s="51" t="s">
        <v>113</v>
      </c>
      <c r="F12" s="54">
        <f>F11-G11</f>
        <v>0</v>
      </c>
      <c r="G12" s="55"/>
      <c r="H12" s="41"/>
      <c r="I12" s="51" t="s">
        <v>113</v>
      </c>
      <c r="J12" s="54">
        <f>J11-K11</f>
        <v>2116.8000000000002</v>
      </c>
      <c r="K12" s="55"/>
      <c r="L12" s="41"/>
      <c r="M12" s="51" t="s">
        <v>113</v>
      </c>
      <c r="N12" s="54">
        <f>N11-O11</f>
        <v>300.41879999999998</v>
      </c>
      <c r="O12" s="55"/>
      <c r="P12" s="41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</row>
    <row r="13" spans="1:36" ht="18" customHeight="1" x14ac:dyDescent="0.35">
      <c r="A13" s="43"/>
      <c r="B13" s="42"/>
      <c r="C13" s="42"/>
      <c r="D13" s="41"/>
      <c r="E13" s="43"/>
      <c r="F13" s="42"/>
      <c r="G13" s="42"/>
      <c r="H13" s="41"/>
      <c r="I13" s="43"/>
      <c r="J13" s="42"/>
      <c r="K13" s="42"/>
      <c r="L13" s="41"/>
      <c r="M13" s="43"/>
      <c r="N13" s="42"/>
      <c r="O13" s="42"/>
      <c r="P13" s="41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</row>
    <row r="14" spans="1:36" ht="18" customHeight="1" x14ac:dyDescent="0.35">
      <c r="A14" s="43"/>
      <c r="B14" s="105"/>
      <c r="C14" s="92"/>
      <c r="D14" s="41"/>
      <c r="E14" s="43"/>
      <c r="F14" s="105"/>
      <c r="G14" s="92"/>
      <c r="H14" s="41"/>
      <c r="I14" s="43"/>
      <c r="J14" s="105"/>
      <c r="K14" s="92"/>
      <c r="L14" s="41"/>
      <c r="M14" s="43"/>
      <c r="N14" s="42"/>
      <c r="O14" s="42"/>
      <c r="P14" s="41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</row>
    <row r="15" spans="1:36" ht="18.75" customHeight="1" x14ac:dyDescent="0.35">
      <c r="A15" s="44"/>
      <c r="B15" s="109" t="s">
        <v>114</v>
      </c>
      <c r="C15" s="110"/>
      <c r="D15" s="45"/>
      <c r="E15" s="44"/>
      <c r="F15" s="109" t="s">
        <v>115</v>
      </c>
      <c r="G15" s="110"/>
      <c r="H15" s="45"/>
      <c r="I15" s="44"/>
      <c r="J15" s="109" t="s">
        <v>116</v>
      </c>
      <c r="K15" s="110"/>
      <c r="L15" s="45"/>
      <c r="M15" s="44"/>
      <c r="N15" s="109" t="s">
        <v>117</v>
      </c>
      <c r="O15" s="110"/>
      <c r="P15" s="45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</row>
    <row r="16" spans="1:36" ht="18.75" customHeight="1" x14ac:dyDescent="0.35">
      <c r="A16" s="43">
        <v>3</v>
      </c>
      <c r="B16" s="56">
        <f>'LIVRO DIÁRIO'!E25</f>
        <v>2340.7999999999997</v>
      </c>
      <c r="C16" s="57">
        <f>'LIVRO DIÁRIO'!F116</f>
        <v>1294.1280000000002</v>
      </c>
      <c r="D16" s="41">
        <v>14</v>
      </c>
      <c r="E16" s="43">
        <v>3</v>
      </c>
      <c r="F16" s="56">
        <f>'LIVRO DIÁRIO'!E16</f>
        <v>35000</v>
      </c>
      <c r="G16" s="57">
        <f>'LIVRO DIÁRIO'!F20</f>
        <v>4200</v>
      </c>
      <c r="H16" s="41">
        <v>3</v>
      </c>
      <c r="I16" s="43">
        <v>5</v>
      </c>
      <c r="J16" s="56">
        <f>'LIVRO DIÁRIO'!E34</f>
        <v>5000</v>
      </c>
      <c r="K16" s="57">
        <f>'LIVRO DIÁRIO'!F102</f>
        <v>2500</v>
      </c>
      <c r="L16" s="41">
        <v>12</v>
      </c>
      <c r="M16" s="43">
        <v>8</v>
      </c>
      <c r="N16" s="49">
        <f>'LIVRO DIÁRIO'!E67</f>
        <v>5040</v>
      </c>
      <c r="O16" s="47">
        <f>'LIVRO DIÁRIO'!F71</f>
        <v>5040</v>
      </c>
      <c r="P16" s="41">
        <v>9</v>
      </c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</row>
    <row r="17" spans="1:36" ht="18.75" customHeight="1" x14ac:dyDescent="0.35">
      <c r="A17" s="43">
        <v>9</v>
      </c>
      <c r="B17" s="49">
        <f>'LIVRO DIÁRIO'!E79</f>
        <v>337.0752</v>
      </c>
      <c r="C17" s="58"/>
      <c r="D17" s="41"/>
      <c r="E17" s="43">
        <v>4</v>
      </c>
      <c r="F17" s="56">
        <f>'LIVRO DIÁRIO'!E28</f>
        <v>700</v>
      </c>
      <c r="G17" s="59">
        <f>'LIVRO DIÁRIO'!F26</f>
        <v>2340.7999999999997</v>
      </c>
      <c r="H17" s="41">
        <v>3</v>
      </c>
      <c r="I17" s="43"/>
      <c r="J17" s="60"/>
      <c r="K17" s="58"/>
      <c r="L17" s="41"/>
      <c r="M17" s="43"/>
      <c r="N17" s="56"/>
      <c r="O17" s="5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</row>
    <row r="18" spans="1:36" ht="18.75" customHeight="1" x14ac:dyDescent="0.35">
      <c r="A18" s="43"/>
      <c r="B18" s="60"/>
      <c r="C18" s="58"/>
      <c r="D18" s="41"/>
      <c r="E18" s="43">
        <v>7</v>
      </c>
      <c r="F18" s="56">
        <f>'LIVRO DIÁRIO'!E52</f>
        <v>1127.1399999999999</v>
      </c>
      <c r="G18" s="59">
        <f>'LIVRO DIÁRIO'!F23</f>
        <v>508.20000000000005</v>
      </c>
      <c r="H18" s="41">
        <v>3</v>
      </c>
      <c r="I18" s="43"/>
      <c r="J18" s="60"/>
      <c r="K18" s="58"/>
      <c r="L18" s="41"/>
      <c r="M18" s="43"/>
      <c r="N18" s="60"/>
      <c r="O18" s="58"/>
      <c r="P18" s="41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</row>
    <row r="19" spans="1:36" ht="18.75" customHeight="1" x14ac:dyDescent="0.35">
      <c r="A19" s="43"/>
      <c r="B19" s="56"/>
      <c r="C19" s="59"/>
      <c r="D19" s="41"/>
      <c r="E19" s="43">
        <v>9</v>
      </c>
      <c r="F19" s="56">
        <f>'LIVRO DIÁRIO'!E70</f>
        <v>5040</v>
      </c>
      <c r="G19" s="59">
        <f>'LIVRO DIÁRIO'!F32</f>
        <v>84</v>
      </c>
      <c r="H19" s="41">
        <v>4</v>
      </c>
      <c r="I19" s="43"/>
      <c r="J19" s="60"/>
      <c r="K19" s="58"/>
      <c r="L19" s="41"/>
      <c r="M19" s="43"/>
      <c r="N19" s="60"/>
      <c r="O19" s="58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</row>
    <row r="20" spans="1:36" ht="18.75" customHeight="1" x14ac:dyDescent="0.35">
      <c r="A20" s="43"/>
      <c r="B20" s="56"/>
      <c r="C20" s="58"/>
      <c r="D20" s="41"/>
      <c r="E20" s="43"/>
      <c r="F20" s="56"/>
      <c r="G20" s="59">
        <f>'LIVRO DIÁRIO'!F41</f>
        <v>5635.7</v>
      </c>
      <c r="H20" s="41">
        <v>6</v>
      </c>
      <c r="I20" s="43"/>
      <c r="J20" s="60"/>
      <c r="K20" s="58"/>
      <c r="L20" s="41"/>
      <c r="M20" s="43"/>
      <c r="N20" s="60"/>
      <c r="O20" s="58"/>
      <c r="P20" s="41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</row>
    <row r="21" spans="1:36" ht="18" customHeight="1" x14ac:dyDescent="0.35">
      <c r="A21" s="43"/>
      <c r="B21" s="47"/>
      <c r="C21" s="50"/>
      <c r="D21" s="41"/>
      <c r="E21" s="43"/>
      <c r="F21" s="47"/>
      <c r="G21" s="59">
        <f>'LIVRO DIÁRIO'!F74</f>
        <v>604.79999999999995</v>
      </c>
      <c r="H21" s="41">
        <v>9</v>
      </c>
      <c r="I21" s="43"/>
      <c r="J21" s="47"/>
      <c r="K21" s="50"/>
      <c r="L21" s="41"/>
      <c r="M21" s="43"/>
      <c r="N21" s="47"/>
      <c r="O21" s="50"/>
      <c r="P21" s="41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</row>
    <row r="22" spans="1:36" ht="18" customHeight="1" x14ac:dyDescent="0.35">
      <c r="A22" s="43"/>
      <c r="B22" s="47"/>
      <c r="C22" s="50"/>
      <c r="D22" s="41"/>
      <c r="E22" s="43"/>
      <c r="F22" s="47"/>
      <c r="G22" s="50">
        <f>'LIVRO DIÁRIO'!F77</f>
        <v>73.180800000000005</v>
      </c>
      <c r="H22" s="41">
        <v>9</v>
      </c>
      <c r="I22" s="43"/>
      <c r="J22" s="47"/>
      <c r="K22" s="50"/>
      <c r="L22" s="41"/>
      <c r="M22" s="43"/>
      <c r="N22" s="47"/>
      <c r="O22" s="50"/>
      <c r="P22" s="41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</row>
    <row r="23" spans="1:36" ht="18" customHeight="1" x14ac:dyDescent="0.35">
      <c r="A23" s="43"/>
      <c r="B23" s="42"/>
      <c r="C23" s="50"/>
      <c r="D23" s="41"/>
      <c r="E23" s="43"/>
      <c r="F23" s="42"/>
      <c r="G23" s="50">
        <f>'LIVRO DIÁRIO'!F80</f>
        <v>337.0752</v>
      </c>
      <c r="H23" s="41">
        <v>9</v>
      </c>
      <c r="I23" s="43"/>
      <c r="J23" s="61"/>
      <c r="K23" s="47"/>
      <c r="L23" s="41"/>
      <c r="M23" s="43"/>
      <c r="N23" s="42"/>
      <c r="O23" s="50"/>
      <c r="P23" s="41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</row>
    <row r="24" spans="1:36" ht="18" customHeight="1" x14ac:dyDescent="0.35">
      <c r="A24" s="43"/>
      <c r="B24" s="61"/>
      <c r="C24" s="47"/>
      <c r="D24" s="41"/>
      <c r="E24" s="43"/>
      <c r="F24" s="42"/>
      <c r="G24" s="50">
        <f>'LIVRO DIÁRIO'!F86</f>
        <v>9289.98</v>
      </c>
      <c r="H24" s="41">
        <v>10</v>
      </c>
      <c r="I24" s="43"/>
      <c r="J24" s="61"/>
      <c r="K24" s="47"/>
      <c r="L24" s="41"/>
      <c r="M24" s="43"/>
      <c r="N24" s="61"/>
      <c r="O24" s="47"/>
      <c r="P24" s="41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</row>
    <row r="25" spans="1:36" ht="18" customHeight="1" x14ac:dyDescent="0.35">
      <c r="A25" s="51" t="s">
        <v>112</v>
      </c>
      <c r="B25" s="52">
        <f t="shared" ref="B25:C25" si="4">SUM(B16:B24)</f>
        <v>2677.8751999999995</v>
      </c>
      <c r="C25" s="53">
        <f t="shared" si="4"/>
        <v>1294.1280000000002</v>
      </c>
      <c r="D25" s="41"/>
      <c r="E25" s="51" t="s">
        <v>112</v>
      </c>
      <c r="F25" s="52">
        <f t="shared" ref="F25:G25" si="5">SUM(F16:F24)</f>
        <v>41867.14</v>
      </c>
      <c r="G25" s="53">
        <f t="shared" si="5"/>
        <v>23073.735999999997</v>
      </c>
      <c r="H25" s="41"/>
      <c r="I25" s="51" t="s">
        <v>112</v>
      </c>
      <c r="J25" s="52">
        <f t="shared" ref="J25:K25" si="6">SUM(J16:J24)</f>
        <v>5000</v>
      </c>
      <c r="K25" s="53">
        <f t="shared" si="6"/>
        <v>2500</v>
      </c>
      <c r="L25" s="41"/>
      <c r="M25" s="51" t="s">
        <v>112</v>
      </c>
      <c r="N25" s="52">
        <f t="shared" ref="N25:O25" si="7">SUM(N16:N24)</f>
        <v>5040</v>
      </c>
      <c r="O25" s="53">
        <f t="shared" si="7"/>
        <v>5040</v>
      </c>
      <c r="P25" s="41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</row>
    <row r="26" spans="1:36" ht="18" customHeight="1" x14ac:dyDescent="0.35">
      <c r="A26" s="51" t="s">
        <v>113</v>
      </c>
      <c r="B26" s="52">
        <f>B25-C25</f>
        <v>1383.7471999999993</v>
      </c>
      <c r="C26" s="53"/>
      <c r="D26" s="41"/>
      <c r="E26" s="51" t="s">
        <v>113</v>
      </c>
      <c r="F26" s="54">
        <f>F25-G25</f>
        <v>18793.404000000002</v>
      </c>
      <c r="G26" s="55"/>
      <c r="H26" s="41"/>
      <c r="I26" s="51" t="s">
        <v>113</v>
      </c>
      <c r="J26" s="54">
        <f>J25-K25</f>
        <v>2500</v>
      </c>
      <c r="K26" s="55"/>
      <c r="L26" s="41"/>
      <c r="M26" s="51" t="s">
        <v>113</v>
      </c>
      <c r="N26" s="54">
        <f>N25-O25</f>
        <v>0</v>
      </c>
      <c r="O26" s="55"/>
      <c r="P26" s="41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</row>
    <row r="27" spans="1:36" ht="18" customHeight="1" x14ac:dyDescent="0.35">
      <c r="A27" s="43">
        <v>14</v>
      </c>
      <c r="B27" s="49">
        <f>C26</f>
        <v>0</v>
      </c>
      <c r="C27" s="42"/>
      <c r="D27" s="41"/>
      <c r="E27" s="43"/>
      <c r="F27" s="42"/>
      <c r="G27" s="42"/>
      <c r="H27" s="41"/>
      <c r="I27" s="43"/>
      <c r="J27" s="42"/>
      <c r="K27" s="42"/>
      <c r="L27" s="41"/>
      <c r="M27" s="43"/>
      <c r="N27" s="42"/>
      <c r="O27" s="47"/>
      <c r="P27" s="41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</row>
    <row r="28" spans="1:36" ht="39" customHeight="1" x14ac:dyDescent="0.35">
      <c r="A28" s="44"/>
      <c r="B28" s="109" t="s">
        <v>118</v>
      </c>
      <c r="C28" s="110"/>
      <c r="D28" s="45"/>
      <c r="E28" s="44"/>
      <c r="F28" s="109" t="s">
        <v>119</v>
      </c>
      <c r="G28" s="110"/>
      <c r="H28" s="45"/>
      <c r="I28" s="44"/>
      <c r="J28" s="109" t="s">
        <v>120</v>
      </c>
      <c r="K28" s="110"/>
      <c r="L28" s="45"/>
      <c r="M28" s="44"/>
      <c r="N28" s="109" t="s">
        <v>121</v>
      </c>
      <c r="O28" s="110"/>
      <c r="P28" s="45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</row>
    <row r="29" spans="1:36" ht="18" customHeight="1" x14ac:dyDescent="0.35">
      <c r="A29" s="43">
        <v>2</v>
      </c>
      <c r="B29" s="47">
        <f>'LIVRO DIÁRIO'!E11</f>
        <v>13700</v>
      </c>
      <c r="C29" s="62"/>
      <c r="D29" s="42"/>
      <c r="E29" s="43">
        <v>2</v>
      </c>
      <c r="F29" s="47">
        <f>'LIVRO DIÁRIO'!E12</f>
        <v>11420</v>
      </c>
      <c r="G29" s="62"/>
      <c r="H29" s="42"/>
      <c r="I29" s="43">
        <v>2</v>
      </c>
      <c r="J29" s="49">
        <f>'LIVRO DIÁRIO'!E13</f>
        <v>47000</v>
      </c>
      <c r="K29" s="42"/>
      <c r="L29" s="42"/>
      <c r="M29" s="43"/>
      <c r="N29" s="49"/>
      <c r="O29" s="48">
        <f>'LIVRO DIÁRIO'!F106</f>
        <v>228.33333333333334</v>
      </c>
      <c r="P29" s="41">
        <v>13</v>
      </c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</row>
    <row r="30" spans="1:36" ht="18" customHeight="1" x14ac:dyDescent="0.35">
      <c r="A30" s="43"/>
      <c r="B30" s="47"/>
      <c r="C30" s="50"/>
      <c r="D30" s="41"/>
      <c r="E30" s="43"/>
      <c r="F30" s="47"/>
      <c r="G30" s="50"/>
      <c r="H30" s="41"/>
      <c r="I30" s="43"/>
      <c r="J30" s="49"/>
      <c r="K30" s="47"/>
      <c r="L30" s="41"/>
      <c r="M30" s="43"/>
      <c r="N30" s="49"/>
      <c r="O30" s="47"/>
      <c r="P30" s="41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</row>
    <row r="31" spans="1:36" ht="18" customHeight="1" x14ac:dyDescent="0.35">
      <c r="A31" s="43"/>
      <c r="B31" s="47"/>
      <c r="C31" s="50"/>
      <c r="D31" s="41"/>
      <c r="E31" s="43"/>
      <c r="F31" s="47"/>
      <c r="G31" s="50"/>
      <c r="H31" s="41"/>
      <c r="I31" s="43"/>
      <c r="J31" s="49"/>
      <c r="K31" s="47"/>
      <c r="L31" s="41"/>
      <c r="M31" s="43"/>
      <c r="N31" s="49"/>
      <c r="O31" s="47"/>
      <c r="P31" s="41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</row>
    <row r="32" spans="1:36" ht="18" customHeight="1" x14ac:dyDescent="0.35">
      <c r="A32" s="43"/>
      <c r="B32" s="47"/>
      <c r="C32" s="50"/>
      <c r="D32" s="41"/>
      <c r="E32" s="43"/>
      <c r="F32" s="47"/>
      <c r="G32" s="50"/>
      <c r="H32" s="41"/>
      <c r="I32" s="43"/>
      <c r="J32" s="49"/>
      <c r="K32" s="47"/>
      <c r="L32" s="41"/>
      <c r="M32" s="43"/>
      <c r="N32" s="49"/>
      <c r="O32" s="47"/>
      <c r="P32" s="41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</row>
    <row r="33" spans="1:36" ht="18" customHeight="1" x14ac:dyDescent="0.35">
      <c r="A33" s="51" t="s">
        <v>112</v>
      </c>
      <c r="B33" s="52">
        <f t="shared" ref="B33:C33" si="8">SUM(B29:B32)</f>
        <v>13700</v>
      </c>
      <c r="C33" s="53">
        <f t="shared" si="8"/>
        <v>0</v>
      </c>
      <c r="D33" s="41"/>
      <c r="E33" s="51" t="s">
        <v>112</v>
      </c>
      <c r="F33" s="52">
        <f t="shared" ref="F33:G33" si="9">SUM(F29:F32)</f>
        <v>11420</v>
      </c>
      <c r="G33" s="53">
        <f t="shared" si="9"/>
        <v>0</v>
      </c>
      <c r="H33" s="41"/>
      <c r="I33" s="51" t="s">
        <v>112</v>
      </c>
      <c r="J33" s="52">
        <f t="shared" ref="J33:K33" si="10">SUM(J29:J32)</f>
        <v>47000</v>
      </c>
      <c r="K33" s="53">
        <f t="shared" si="10"/>
        <v>0</v>
      </c>
      <c r="L33" s="45"/>
      <c r="M33" s="51" t="s">
        <v>112</v>
      </c>
      <c r="N33" s="52">
        <f t="shared" ref="N33:O33" si="11">SUM(N29:N32)</f>
        <v>0</v>
      </c>
      <c r="O33" s="53">
        <f t="shared" si="11"/>
        <v>228.33333333333334</v>
      </c>
      <c r="P33" s="41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</row>
    <row r="34" spans="1:36" ht="18" customHeight="1" x14ac:dyDescent="0.35">
      <c r="A34" s="51" t="s">
        <v>113</v>
      </c>
      <c r="B34" s="54">
        <f>B33-C33</f>
        <v>13700</v>
      </c>
      <c r="C34" s="55"/>
      <c r="D34" s="41"/>
      <c r="E34" s="51" t="s">
        <v>113</v>
      </c>
      <c r="F34" s="54">
        <f>F33-G33</f>
        <v>11420</v>
      </c>
      <c r="G34" s="55"/>
      <c r="H34" s="41"/>
      <c r="I34" s="51" t="s">
        <v>113</v>
      </c>
      <c r="J34" s="54">
        <f>J33-K33</f>
        <v>47000</v>
      </c>
      <c r="K34" s="55"/>
      <c r="L34" s="45"/>
      <c r="M34" s="51" t="s">
        <v>113</v>
      </c>
      <c r="N34" s="54"/>
      <c r="O34" s="55">
        <f>O33</f>
        <v>228.33333333333334</v>
      </c>
      <c r="P34" s="41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</row>
    <row r="35" spans="1:36" ht="18" customHeight="1" x14ac:dyDescent="0.35">
      <c r="A35" s="43"/>
      <c r="B35" s="47"/>
      <c r="C35" s="47"/>
      <c r="D35" s="41"/>
      <c r="E35" s="43"/>
      <c r="F35" s="42"/>
      <c r="G35" s="42"/>
      <c r="H35" s="41"/>
      <c r="I35" s="44"/>
      <c r="J35" s="46"/>
      <c r="K35" s="46"/>
      <c r="L35" s="45"/>
      <c r="M35" s="43"/>
      <c r="N35" s="42"/>
      <c r="O35" s="42"/>
      <c r="P35" s="41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</row>
    <row r="36" spans="1:36" ht="18" customHeight="1" x14ac:dyDescent="0.35">
      <c r="A36" s="43"/>
      <c r="B36" s="42"/>
      <c r="C36" s="42"/>
      <c r="D36" s="41"/>
      <c r="E36" s="43"/>
      <c r="F36" s="42"/>
      <c r="G36" s="42"/>
      <c r="H36" s="41"/>
      <c r="I36" s="44"/>
      <c r="J36" s="46"/>
      <c r="K36" s="46"/>
      <c r="L36" s="45"/>
      <c r="M36" s="43"/>
      <c r="N36" s="42"/>
      <c r="O36" s="42"/>
      <c r="P36" s="41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</row>
    <row r="37" spans="1:36" ht="42.75" customHeight="1" x14ac:dyDescent="0.35">
      <c r="A37" s="44"/>
      <c r="B37" s="109" t="s">
        <v>122</v>
      </c>
      <c r="C37" s="110"/>
      <c r="D37" s="45"/>
      <c r="E37" s="44"/>
      <c r="F37" s="109" t="s">
        <v>123</v>
      </c>
      <c r="G37" s="110"/>
      <c r="H37" s="45"/>
      <c r="I37" s="44"/>
      <c r="J37" s="109" t="s">
        <v>124</v>
      </c>
      <c r="K37" s="110"/>
      <c r="L37" s="45"/>
      <c r="M37" s="44"/>
      <c r="N37" s="109" t="s">
        <v>125</v>
      </c>
      <c r="O37" s="110"/>
      <c r="P37" s="45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</row>
    <row r="38" spans="1:36" ht="18" customHeight="1" x14ac:dyDescent="0.35">
      <c r="A38" s="43"/>
      <c r="B38" s="49"/>
      <c r="C38" s="48">
        <f>'LIVRO DIÁRIO'!F105</f>
        <v>95.166666666666671</v>
      </c>
      <c r="D38" s="41">
        <v>13</v>
      </c>
      <c r="E38" s="43"/>
      <c r="F38" s="49"/>
      <c r="G38" s="47">
        <f>'LIVRO DIÁRIO'!F107</f>
        <v>783.33333333333337</v>
      </c>
      <c r="H38" s="41">
        <v>13</v>
      </c>
      <c r="I38" s="43"/>
      <c r="J38" s="49"/>
      <c r="K38" s="47"/>
      <c r="L38" s="41"/>
      <c r="M38" s="43"/>
      <c r="N38" s="49"/>
      <c r="O38" s="48"/>
      <c r="P38" s="41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</row>
    <row r="39" spans="1:36" ht="18" customHeight="1" x14ac:dyDescent="0.35">
      <c r="A39" s="43"/>
      <c r="B39" s="49"/>
      <c r="C39" s="47"/>
      <c r="D39" s="41"/>
      <c r="E39" s="43"/>
      <c r="F39" s="49"/>
      <c r="G39" s="47"/>
      <c r="H39" s="41"/>
      <c r="I39" s="43"/>
      <c r="J39" s="49"/>
      <c r="K39" s="47"/>
      <c r="L39" s="41"/>
      <c r="M39" s="43"/>
      <c r="N39" s="49"/>
      <c r="O39" s="47"/>
      <c r="P39" s="41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</row>
    <row r="40" spans="1:36" ht="18" customHeight="1" x14ac:dyDescent="0.35">
      <c r="A40" s="43"/>
      <c r="B40" s="49"/>
      <c r="C40" s="47"/>
      <c r="D40" s="41"/>
      <c r="E40" s="43"/>
      <c r="F40" s="49"/>
      <c r="G40" s="47"/>
      <c r="H40" s="41"/>
      <c r="I40" s="43"/>
      <c r="J40" s="49"/>
      <c r="K40" s="47"/>
      <c r="L40" s="41"/>
      <c r="M40" s="43"/>
      <c r="N40" s="49"/>
      <c r="O40" s="47"/>
      <c r="P40" s="41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</row>
    <row r="41" spans="1:36" ht="18" customHeight="1" x14ac:dyDescent="0.35">
      <c r="A41" s="43"/>
      <c r="B41" s="49"/>
      <c r="C41" s="47"/>
      <c r="D41" s="41"/>
      <c r="E41" s="43"/>
      <c r="F41" s="49"/>
      <c r="G41" s="47"/>
      <c r="H41" s="41"/>
      <c r="I41" s="43"/>
      <c r="J41" s="49"/>
      <c r="K41" s="47"/>
      <c r="L41" s="41"/>
      <c r="M41" s="43"/>
      <c r="N41" s="49"/>
      <c r="O41" s="47"/>
      <c r="P41" s="41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</row>
    <row r="42" spans="1:36" ht="18" customHeight="1" x14ac:dyDescent="0.35">
      <c r="A42" s="51" t="s">
        <v>112</v>
      </c>
      <c r="B42" s="52">
        <f t="shared" ref="B42:C42" si="12">SUM(B38:B41)</f>
        <v>0</v>
      </c>
      <c r="C42" s="53">
        <f t="shared" si="12"/>
        <v>95.166666666666671</v>
      </c>
      <c r="D42" s="41"/>
      <c r="E42" s="51" t="s">
        <v>112</v>
      </c>
      <c r="F42" s="52">
        <f t="shared" ref="F42:G42" si="13">SUM(F38:F41)</f>
        <v>0</v>
      </c>
      <c r="G42" s="53">
        <f t="shared" si="13"/>
        <v>783.33333333333337</v>
      </c>
      <c r="H42" s="45"/>
      <c r="I42" s="51" t="s">
        <v>112</v>
      </c>
      <c r="J42" s="52">
        <f t="shared" ref="J42:K42" si="14">SUM(J38:J41)</f>
        <v>0</v>
      </c>
      <c r="K42" s="53">
        <f t="shared" si="14"/>
        <v>0</v>
      </c>
      <c r="L42" s="41"/>
      <c r="M42" s="51" t="s">
        <v>112</v>
      </c>
      <c r="N42" s="52">
        <f t="shared" ref="N42:O42" si="15">SUM(N38:N41)</f>
        <v>0</v>
      </c>
      <c r="O42" s="53">
        <f t="shared" si="15"/>
        <v>0</v>
      </c>
      <c r="P42" s="41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</row>
    <row r="43" spans="1:36" ht="18" customHeight="1" x14ac:dyDescent="0.35">
      <c r="A43" s="51" t="s">
        <v>113</v>
      </c>
      <c r="B43" s="54"/>
      <c r="C43" s="55">
        <f>C42</f>
        <v>95.166666666666671</v>
      </c>
      <c r="D43" s="41"/>
      <c r="E43" s="51" t="s">
        <v>113</v>
      </c>
      <c r="F43" s="54"/>
      <c r="G43" s="55">
        <f>G42</f>
        <v>783.33333333333337</v>
      </c>
      <c r="H43" s="45"/>
      <c r="I43" s="51" t="s">
        <v>113</v>
      </c>
      <c r="J43" s="54"/>
      <c r="K43" s="55">
        <f>K42</f>
        <v>0</v>
      </c>
      <c r="L43" s="41"/>
      <c r="M43" s="51" t="s">
        <v>113</v>
      </c>
      <c r="N43" s="54"/>
      <c r="O43" s="55">
        <f>O42</f>
        <v>0</v>
      </c>
      <c r="P43" s="41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</row>
    <row r="44" spans="1:36" ht="18" customHeight="1" x14ac:dyDescent="0.35">
      <c r="A44" s="43"/>
      <c r="B44" s="42"/>
      <c r="C44" s="42"/>
      <c r="D44" s="41"/>
      <c r="E44" s="44"/>
      <c r="F44" s="46"/>
      <c r="G44" s="46"/>
      <c r="H44" s="45"/>
      <c r="I44" s="43"/>
      <c r="J44" s="42"/>
      <c r="K44" s="42"/>
      <c r="L44" s="41"/>
      <c r="M44" s="43"/>
      <c r="N44" s="42"/>
      <c r="O44" s="42"/>
      <c r="P44" s="41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</row>
    <row r="45" spans="1:36" ht="18" customHeight="1" x14ac:dyDescent="0.35">
      <c r="A45" s="43"/>
      <c r="B45" s="42"/>
      <c r="C45" s="42"/>
      <c r="D45" s="41"/>
      <c r="E45" s="44"/>
      <c r="F45" s="46"/>
      <c r="G45" s="46"/>
      <c r="H45" s="45"/>
      <c r="I45" s="43"/>
      <c r="J45" s="42"/>
      <c r="K45" s="42"/>
      <c r="L45" s="41"/>
      <c r="M45" s="43"/>
      <c r="N45" s="42"/>
      <c r="O45" s="42"/>
      <c r="P45" s="41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</row>
    <row r="46" spans="1:36" ht="40.5" customHeight="1" x14ac:dyDescent="0.35">
      <c r="A46" s="44"/>
      <c r="B46" s="109" t="s">
        <v>126</v>
      </c>
      <c r="C46" s="110"/>
      <c r="D46" s="45"/>
      <c r="E46" s="44"/>
      <c r="F46" s="109" t="s">
        <v>127</v>
      </c>
      <c r="G46" s="110"/>
      <c r="H46" s="45"/>
      <c r="I46" s="44"/>
      <c r="J46" s="109" t="s">
        <v>128</v>
      </c>
      <c r="K46" s="110"/>
      <c r="L46" s="45"/>
      <c r="M46" s="44"/>
      <c r="N46" s="111" t="s">
        <v>129</v>
      </c>
      <c r="O46" s="92"/>
      <c r="P46" s="45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</row>
    <row r="47" spans="1:36" ht="18" customHeight="1" x14ac:dyDescent="0.35">
      <c r="A47" s="43">
        <v>11</v>
      </c>
      <c r="B47" s="47">
        <f>'LIVRO DIÁRIO'!E98</f>
        <v>250</v>
      </c>
      <c r="C47" s="48">
        <v>250</v>
      </c>
      <c r="D47" s="41" t="s">
        <v>130</v>
      </c>
      <c r="E47" s="43">
        <v>7</v>
      </c>
      <c r="F47" s="47">
        <f>'LIVRO DIÁRIO'!E58</f>
        <v>297</v>
      </c>
      <c r="G47" s="48">
        <v>1485</v>
      </c>
      <c r="H47" s="41">
        <v>6</v>
      </c>
      <c r="I47" s="43">
        <v>7</v>
      </c>
      <c r="J47" s="49">
        <f>'LIVRO DIÁRIO'!E61</f>
        <v>22.3245</v>
      </c>
      <c r="K47" s="47">
        <f>'LIVRO DIÁRIO'!F47</f>
        <v>111.6225</v>
      </c>
      <c r="L47" s="41">
        <v>6</v>
      </c>
      <c r="M47" s="43">
        <v>7</v>
      </c>
      <c r="N47" s="63">
        <f>'LIVRO DIÁRIO'!E64</f>
        <v>102.828</v>
      </c>
      <c r="O47" s="48">
        <f>'LIVRO DIÁRIO'!F50</f>
        <v>514.14</v>
      </c>
      <c r="P47" s="64">
        <v>6</v>
      </c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</row>
    <row r="48" spans="1:36" ht="18" customHeight="1" x14ac:dyDescent="0.35">
      <c r="A48" s="43"/>
      <c r="B48" s="47"/>
      <c r="C48" s="50"/>
      <c r="D48" s="41"/>
      <c r="E48" s="43">
        <v>14</v>
      </c>
      <c r="F48" s="47">
        <v>2772</v>
      </c>
      <c r="G48" s="50">
        <f>'LIVRO DIÁRIO'!F89</f>
        <v>1584</v>
      </c>
      <c r="H48" s="41">
        <v>10</v>
      </c>
      <c r="I48" s="43">
        <v>14</v>
      </c>
      <c r="J48" s="47">
        <v>280.96200000000005</v>
      </c>
      <c r="K48" s="50">
        <f>'LIVRO DIÁRIO'!F92</f>
        <v>191.66400000000002</v>
      </c>
      <c r="L48" s="41">
        <v>10</v>
      </c>
      <c r="M48" s="43">
        <v>14</v>
      </c>
      <c r="N48" s="47">
        <v>1294.1280000000002</v>
      </c>
      <c r="O48" s="50">
        <f>'LIVRO DIÁRIO'!F95</f>
        <v>882.81600000000003</v>
      </c>
      <c r="P48" s="41">
        <v>10</v>
      </c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</row>
    <row r="49" spans="1:36" ht="18" customHeight="1" x14ac:dyDescent="0.35">
      <c r="A49" s="43"/>
      <c r="B49" s="47"/>
      <c r="C49" s="50"/>
      <c r="D49" s="41"/>
      <c r="E49" s="43"/>
      <c r="F49" s="47"/>
      <c r="G49" s="50"/>
      <c r="H49" s="41"/>
      <c r="I49" s="43"/>
      <c r="J49" s="47"/>
      <c r="K49" s="50"/>
      <c r="L49" s="41"/>
      <c r="M49" s="43"/>
      <c r="N49" s="47"/>
      <c r="O49" s="65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</row>
    <row r="50" spans="1:36" ht="18" customHeight="1" x14ac:dyDescent="0.35">
      <c r="A50" s="43"/>
      <c r="B50" s="47"/>
      <c r="C50" s="50"/>
      <c r="D50" s="41"/>
      <c r="E50" s="43"/>
      <c r="F50" s="47"/>
      <c r="G50" s="50"/>
      <c r="H50" s="41"/>
      <c r="I50" s="43"/>
      <c r="J50" s="47"/>
      <c r="K50" s="50"/>
      <c r="L50" s="41"/>
      <c r="M50" s="43"/>
      <c r="N50" s="47"/>
      <c r="O50" s="50"/>
      <c r="P50" s="41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</row>
    <row r="51" spans="1:36" ht="18" customHeight="1" x14ac:dyDescent="0.35">
      <c r="A51" s="43"/>
      <c r="B51" s="42"/>
      <c r="C51" s="50"/>
      <c r="D51" s="41"/>
      <c r="E51" s="43"/>
      <c r="F51" s="42"/>
      <c r="G51" s="50"/>
      <c r="H51" s="41"/>
      <c r="I51" s="43"/>
      <c r="J51" s="42"/>
      <c r="K51" s="50"/>
      <c r="L51" s="41"/>
      <c r="M51" s="43"/>
      <c r="N51" s="42"/>
      <c r="O51" s="65"/>
      <c r="P51" s="41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</row>
    <row r="52" spans="1:36" ht="18" customHeight="1" x14ac:dyDescent="0.35">
      <c r="A52" s="43"/>
      <c r="B52" s="42"/>
      <c r="C52" s="50"/>
      <c r="D52" s="41"/>
      <c r="E52" s="43"/>
      <c r="F52" s="42"/>
      <c r="G52" s="50"/>
      <c r="H52" s="41"/>
      <c r="I52" s="43"/>
      <c r="J52" s="61"/>
      <c r="K52" s="47"/>
      <c r="L52" s="41"/>
      <c r="M52" s="43"/>
      <c r="N52" s="42"/>
      <c r="O52" s="50"/>
      <c r="P52" s="41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</row>
    <row r="53" spans="1:36" ht="18" customHeight="1" x14ac:dyDescent="0.35">
      <c r="A53" s="51" t="s">
        <v>112</v>
      </c>
      <c r="B53" s="52">
        <f t="shared" ref="B53:C53" si="16">SUM(B47:B52)</f>
        <v>250</v>
      </c>
      <c r="C53" s="53">
        <f t="shared" si="16"/>
        <v>250</v>
      </c>
      <c r="D53" s="41"/>
      <c r="E53" s="51" t="s">
        <v>112</v>
      </c>
      <c r="F53" s="52">
        <f t="shared" ref="F53:G53" si="17">SUM(F47:F52)</f>
        <v>3069</v>
      </c>
      <c r="G53" s="53">
        <f t="shared" si="17"/>
        <v>3069</v>
      </c>
      <c r="H53" s="41"/>
      <c r="I53" s="51" t="s">
        <v>112</v>
      </c>
      <c r="J53" s="52">
        <f t="shared" ref="J53:K53" si="18">SUM(J47:J52)</f>
        <v>303.28650000000005</v>
      </c>
      <c r="K53" s="53">
        <f t="shared" si="18"/>
        <v>303.28650000000005</v>
      </c>
      <c r="L53" s="41"/>
      <c r="M53" s="51" t="s">
        <v>112</v>
      </c>
      <c r="N53" s="52">
        <f t="shared" ref="N53:O53" si="19">SUM(N47:N52)</f>
        <v>1396.9560000000001</v>
      </c>
      <c r="O53" s="53">
        <f t="shared" si="19"/>
        <v>1396.9560000000001</v>
      </c>
      <c r="P53" s="41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</row>
    <row r="54" spans="1:36" ht="18" customHeight="1" x14ac:dyDescent="0.35">
      <c r="A54" s="51" t="s">
        <v>113</v>
      </c>
      <c r="B54" s="54">
        <f>B53-C53</f>
        <v>0</v>
      </c>
      <c r="C54" s="55"/>
      <c r="D54" s="41"/>
      <c r="E54" s="51" t="s">
        <v>113</v>
      </c>
      <c r="F54" s="54"/>
      <c r="G54" s="55">
        <f>G53-F53</f>
        <v>0</v>
      </c>
      <c r="H54" s="41"/>
      <c r="I54" s="51" t="s">
        <v>113</v>
      </c>
      <c r="J54" s="54"/>
      <c r="K54" s="55">
        <f>K53-J53</f>
        <v>0</v>
      </c>
      <c r="L54" s="41"/>
      <c r="M54" s="51" t="s">
        <v>113</v>
      </c>
      <c r="N54" s="54"/>
      <c r="O54" s="55">
        <f>O53-N53</f>
        <v>0</v>
      </c>
      <c r="P54" s="41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</row>
    <row r="55" spans="1:36" ht="18" customHeight="1" x14ac:dyDescent="0.35">
      <c r="A55" s="43"/>
      <c r="B55" s="42"/>
      <c r="C55" s="42"/>
      <c r="D55" s="41"/>
      <c r="E55" s="43"/>
      <c r="F55" s="42"/>
      <c r="G55" s="42"/>
      <c r="H55" s="41"/>
      <c r="I55" s="43"/>
      <c r="J55" s="42"/>
      <c r="K55" s="42"/>
      <c r="L55" s="41"/>
      <c r="M55" s="43"/>
      <c r="N55" s="42"/>
      <c r="O55" s="42"/>
      <c r="P55" s="41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</row>
    <row r="56" spans="1:36" ht="18" customHeight="1" x14ac:dyDescent="0.35">
      <c r="A56" s="43"/>
      <c r="B56" s="42"/>
      <c r="C56" s="42"/>
      <c r="D56" s="41"/>
      <c r="E56" s="43"/>
      <c r="F56" s="42"/>
      <c r="G56" s="42"/>
      <c r="H56" s="41"/>
      <c r="I56" s="43"/>
      <c r="J56" s="42"/>
      <c r="K56" s="42"/>
      <c r="L56" s="41"/>
      <c r="M56" s="43"/>
      <c r="N56" s="42"/>
      <c r="O56" s="42"/>
      <c r="P56" s="41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</row>
    <row r="57" spans="1:36" ht="18" customHeight="1" x14ac:dyDescent="0.35">
      <c r="A57" s="44"/>
      <c r="B57" s="111"/>
      <c r="C57" s="92"/>
      <c r="D57" s="45"/>
      <c r="E57" s="44"/>
      <c r="F57" s="109" t="s">
        <v>131</v>
      </c>
      <c r="G57" s="110"/>
      <c r="H57" s="45"/>
      <c r="I57" s="44"/>
      <c r="J57" s="109" t="s">
        <v>132</v>
      </c>
      <c r="K57" s="110"/>
      <c r="L57" s="45"/>
      <c r="M57" s="44"/>
      <c r="N57" s="111"/>
      <c r="O57" s="92"/>
      <c r="P57" s="45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</row>
    <row r="58" spans="1:36" ht="18" customHeight="1" x14ac:dyDescent="0.35">
      <c r="A58" s="43"/>
      <c r="B58" s="42"/>
      <c r="C58" s="47"/>
      <c r="D58" s="41"/>
      <c r="E58" s="43"/>
      <c r="F58" s="49"/>
      <c r="G58" s="47">
        <v>500000</v>
      </c>
      <c r="H58" s="41">
        <v>1</v>
      </c>
      <c r="I58" s="43">
        <v>1</v>
      </c>
      <c r="J58" s="47">
        <v>500000</v>
      </c>
      <c r="K58" s="48">
        <v>500000</v>
      </c>
      <c r="L58" s="41">
        <v>2</v>
      </c>
      <c r="M58" s="43"/>
      <c r="N58" s="47"/>
      <c r="O58" s="47"/>
      <c r="P58" s="41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</row>
    <row r="59" spans="1:36" ht="18" customHeight="1" x14ac:dyDescent="0.35">
      <c r="A59" s="43"/>
      <c r="B59" s="42"/>
      <c r="C59" s="47"/>
      <c r="D59" s="41"/>
      <c r="E59" s="43"/>
      <c r="F59" s="49"/>
      <c r="G59" s="47"/>
      <c r="H59" s="41"/>
      <c r="I59" s="43"/>
      <c r="J59" s="47"/>
      <c r="K59" s="50"/>
      <c r="L59" s="41"/>
      <c r="M59" s="43"/>
      <c r="N59" s="47"/>
      <c r="O59" s="47"/>
      <c r="P59" s="41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</row>
    <row r="60" spans="1:36" ht="18" customHeight="1" x14ac:dyDescent="0.35">
      <c r="A60" s="43"/>
      <c r="B60" s="47"/>
      <c r="C60" s="47"/>
      <c r="D60" s="41"/>
      <c r="E60" s="43"/>
      <c r="F60" s="49"/>
      <c r="G60" s="47"/>
      <c r="H60" s="41"/>
      <c r="I60" s="43"/>
      <c r="J60" s="47"/>
      <c r="K60" s="50"/>
      <c r="L60" s="41"/>
      <c r="M60" s="43"/>
      <c r="N60" s="47"/>
      <c r="O60" s="47"/>
      <c r="P60" s="41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</row>
    <row r="61" spans="1:36" ht="18" customHeight="1" x14ac:dyDescent="0.35">
      <c r="A61" s="43"/>
      <c r="B61" s="47"/>
      <c r="C61" s="47"/>
      <c r="D61" s="41"/>
      <c r="E61" s="43"/>
      <c r="F61" s="49"/>
      <c r="G61" s="47"/>
      <c r="H61" s="41"/>
      <c r="I61" s="43"/>
      <c r="J61" s="47"/>
      <c r="K61" s="50"/>
      <c r="L61" s="41"/>
      <c r="M61" s="43"/>
      <c r="N61" s="47"/>
      <c r="O61" s="47"/>
      <c r="P61" s="41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</row>
    <row r="62" spans="1:36" ht="18" customHeight="1" x14ac:dyDescent="0.35">
      <c r="A62" s="43"/>
      <c r="B62" s="42"/>
      <c r="C62" s="47"/>
      <c r="D62" s="41"/>
      <c r="E62" s="43"/>
      <c r="F62" s="61"/>
      <c r="G62" s="47"/>
      <c r="H62" s="41"/>
      <c r="I62" s="43"/>
      <c r="J62" s="42"/>
      <c r="K62" s="50"/>
      <c r="L62" s="41"/>
      <c r="M62" s="43"/>
      <c r="N62" s="42"/>
      <c r="O62" s="47"/>
      <c r="P62" s="41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</row>
    <row r="63" spans="1:36" ht="18" customHeight="1" x14ac:dyDescent="0.35">
      <c r="A63" s="43"/>
      <c r="B63" s="42"/>
      <c r="C63" s="47"/>
      <c r="D63" s="41"/>
      <c r="E63" s="43"/>
      <c r="F63" s="61"/>
      <c r="G63" s="47"/>
      <c r="H63" s="41"/>
      <c r="I63" s="43"/>
      <c r="J63" s="42"/>
      <c r="K63" s="50"/>
      <c r="L63" s="41"/>
      <c r="M63" s="43"/>
      <c r="N63" s="42"/>
      <c r="O63" s="47"/>
      <c r="P63" s="41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</row>
    <row r="64" spans="1:36" ht="18" customHeight="1" x14ac:dyDescent="0.35">
      <c r="A64" s="43"/>
      <c r="B64" s="42"/>
      <c r="C64" s="47"/>
      <c r="D64" s="41"/>
      <c r="E64" s="43"/>
      <c r="F64" s="61"/>
      <c r="G64" s="47"/>
      <c r="H64" s="41"/>
      <c r="I64" s="43"/>
      <c r="J64" s="61"/>
      <c r="K64" s="47"/>
      <c r="L64" s="41"/>
      <c r="M64" s="43"/>
      <c r="N64" s="42"/>
      <c r="O64" s="47"/>
      <c r="P64" s="41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</row>
    <row r="65" spans="1:36" ht="18" customHeight="1" x14ac:dyDescent="0.35">
      <c r="A65" s="43"/>
      <c r="B65" s="42"/>
      <c r="C65" s="47"/>
      <c r="D65" s="41"/>
      <c r="E65" s="51" t="s">
        <v>112</v>
      </c>
      <c r="F65" s="52">
        <f t="shared" ref="F65:G65" si="20">SUM(F58:F64)</f>
        <v>0</v>
      </c>
      <c r="G65" s="53">
        <f t="shared" si="20"/>
        <v>500000</v>
      </c>
      <c r="H65" s="41"/>
      <c r="I65" s="51" t="s">
        <v>112</v>
      </c>
      <c r="J65" s="52">
        <f t="shared" ref="J65:K65" si="21">SUM(J58:J64)</f>
        <v>500000</v>
      </c>
      <c r="K65" s="53">
        <f t="shared" si="21"/>
        <v>500000</v>
      </c>
      <c r="L65" s="41"/>
      <c r="M65" s="43"/>
      <c r="N65" s="42"/>
      <c r="O65" s="47"/>
      <c r="P65" s="41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</row>
    <row r="66" spans="1:36" ht="18" customHeight="1" x14ac:dyDescent="0.35">
      <c r="A66" s="43"/>
      <c r="B66" s="42"/>
      <c r="C66" s="47"/>
      <c r="D66" s="41"/>
      <c r="E66" s="51" t="s">
        <v>113</v>
      </c>
      <c r="F66" s="54"/>
      <c r="G66" s="55">
        <f>G65-F65</f>
        <v>500000</v>
      </c>
      <c r="H66" s="41"/>
      <c r="I66" s="51" t="s">
        <v>113</v>
      </c>
      <c r="J66" s="54">
        <f>J65-K65</f>
        <v>0</v>
      </c>
      <c r="K66" s="55"/>
      <c r="L66" s="41"/>
      <c r="M66" s="43"/>
      <c r="N66" s="42"/>
      <c r="O66" s="47"/>
      <c r="P66" s="41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</row>
    <row r="67" spans="1:36" ht="18" customHeight="1" x14ac:dyDescent="0.35">
      <c r="A67" s="43"/>
      <c r="B67" s="42"/>
      <c r="C67" s="42"/>
      <c r="D67" s="41"/>
      <c r="E67" s="43"/>
      <c r="F67" s="42"/>
      <c r="G67" s="42"/>
      <c r="H67" s="41"/>
      <c r="I67" s="43"/>
      <c r="J67" s="42"/>
      <c r="K67" s="42"/>
      <c r="L67" s="41"/>
      <c r="M67" s="43"/>
      <c r="N67" s="42"/>
      <c r="O67" s="42"/>
      <c r="P67" s="41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</row>
    <row r="68" spans="1:36" ht="18.75" customHeight="1" x14ac:dyDescent="0.35">
      <c r="A68" s="44"/>
      <c r="B68" s="111" t="s">
        <v>133</v>
      </c>
      <c r="C68" s="92"/>
      <c r="D68" s="45"/>
      <c r="E68" s="44"/>
      <c r="F68" s="111" t="s">
        <v>134</v>
      </c>
      <c r="G68" s="92"/>
      <c r="H68" s="45"/>
      <c r="I68" s="44"/>
      <c r="J68" s="111" t="s">
        <v>135</v>
      </c>
      <c r="K68" s="92"/>
      <c r="L68" s="45"/>
      <c r="M68" s="44"/>
      <c r="N68" s="111" t="s">
        <v>136</v>
      </c>
      <c r="O68" s="92"/>
      <c r="P68" s="45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</row>
    <row r="69" spans="1:36" ht="18" customHeight="1" x14ac:dyDescent="0.35">
      <c r="A69" s="43" t="s">
        <v>130</v>
      </c>
      <c r="B69" s="66">
        <v>21450</v>
      </c>
      <c r="C69" s="48">
        <f>'LIVRO DIÁRIO'!F38</f>
        <v>8250</v>
      </c>
      <c r="D69" s="41">
        <v>6</v>
      </c>
      <c r="E69" s="43">
        <v>6</v>
      </c>
      <c r="F69" s="63">
        <f>'LIVRO DIÁRIO'!E43</f>
        <v>1485</v>
      </c>
      <c r="G69" s="48">
        <f>'LIVRO DIÁRIO'!F59</f>
        <v>297</v>
      </c>
      <c r="H69" s="41">
        <v>7</v>
      </c>
      <c r="I69" s="43">
        <v>6</v>
      </c>
      <c r="J69" s="63">
        <f>'LIVRO DIÁRIO'!E46</f>
        <v>111.6225</v>
      </c>
      <c r="K69" s="48">
        <f>'LIVRO DIÁRIO'!F62</f>
        <v>22.3245</v>
      </c>
      <c r="L69" s="41">
        <v>7</v>
      </c>
      <c r="M69" s="43">
        <v>6</v>
      </c>
      <c r="N69" s="63">
        <f>'LIVRO DIÁRIO'!E49</f>
        <v>514.14</v>
      </c>
      <c r="O69" s="48">
        <f>'LIVRO DIÁRIO'!F65</f>
        <v>102.828</v>
      </c>
      <c r="P69" s="41">
        <v>7</v>
      </c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</row>
    <row r="70" spans="1:36" ht="18" customHeight="1" x14ac:dyDescent="0.35">
      <c r="A70" s="42"/>
      <c r="B70" s="42"/>
      <c r="C70" s="50">
        <f>'LIVRO DIÁRIO'!F83</f>
        <v>13200</v>
      </c>
      <c r="D70" s="41">
        <v>10</v>
      </c>
      <c r="E70" s="43">
        <v>10</v>
      </c>
      <c r="F70" s="47">
        <f>'LIVRO DIÁRIO'!E88</f>
        <v>1584</v>
      </c>
      <c r="G70" s="50"/>
      <c r="H70" s="41"/>
      <c r="I70" s="43">
        <v>10</v>
      </c>
      <c r="J70" s="47">
        <f>'LIVRO DIÁRIO'!E91</f>
        <v>191.66400000000002</v>
      </c>
      <c r="K70" s="50"/>
      <c r="L70" s="41"/>
      <c r="M70" s="43">
        <v>10</v>
      </c>
      <c r="N70" s="47">
        <f>'LIVRO DIÁRIO'!E94</f>
        <v>882.81600000000003</v>
      </c>
      <c r="O70" s="50"/>
      <c r="P70" s="41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</row>
    <row r="71" spans="1:36" ht="18" customHeight="1" x14ac:dyDescent="0.35">
      <c r="A71" s="43"/>
      <c r="B71" s="47"/>
      <c r="C71" s="50"/>
      <c r="D71" s="41"/>
      <c r="E71" s="43"/>
      <c r="F71" s="47"/>
      <c r="G71" s="50"/>
      <c r="H71" s="41"/>
      <c r="I71" s="43"/>
      <c r="J71" s="47"/>
      <c r="K71" s="50"/>
      <c r="L71" s="41"/>
      <c r="M71" s="43"/>
      <c r="N71" s="47"/>
      <c r="O71" s="50"/>
      <c r="P71" s="41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</row>
    <row r="72" spans="1:36" ht="18" customHeight="1" x14ac:dyDescent="0.35">
      <c r="A72" s="43"/>
      <c r="B72" s="47"/>
      <c r="C72" s="50"/>
      <c r="D72" s="41"/>
      <c r="E72" s="43"/>
      <c r="F72" s="47"/>
      <c r="G72" s="50"/>
      <c r="H72" s="41"/>
      <c r="I72" s="43"/>
      <c r="J72" s="47"/>
      <c r="K72" s="50"/>
      <c r="L72" s="41"/>
      <c r="M72" s="43"/>
      <c r="N72" s="47"/>
      <c r="O72" s="50"/>
      <c r="P72" s="41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</row>
    <row r="73" spans="1:36" ht="18" customHeight="1" x14ac:dyDescent="0.35">
      <c r="A73" s="43"/>
      <c r="B73" s="42"/>
      <c r="C73" s="65"/>
      <c r="D73" s="41"/>
      <c r="E73" s="43"/>
      <c r="F73" s="42"/>
      <c r="G73" s="65"/>
      <c r="H73" s="41"/>
      <c r="I73" s="43"/>
      <c r="J73" s="42"/>
      <c r="K73" s="65"/>
      <c r="L73" s="41"/>
      <c r="M73" s="43"/>
      <c r="N73" s="42"/>
      <c r="O73" s="65"/>
      <c r="P73" s="41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</row>
    <row r="74" spans="1:36" ht="18" customHeight="1" x14ac:dyDescent="0.35">
      <c r="A74" s="51" t="s">
        <v>112</v>
      </c>
      <c r="B74" s="52">
        <f t="shared" ref="B74:C74" si="22">SUM(B69:B73)</f>
        <v>21450</v>
      </c>
      <c r="C74" s="53">
        <f t="shared" si="22"/>
        <v>21450</v>
      </c>
      <c r="D74" s="41"/>
      <c r="E74" s="51" t="s">
        <v>112</v>
      </c>
      <c r="F74" s="52">
        <f t="shared" ref="F74:G74" si="23">SUM(F69:F73)</f>
        <v>3069</v>
      </c>
      <c r="G74" s="53">
        <f t="shared" si="23"/>
        <v>297</v>
      </c>
      <c r="H74" s="41"/>
      <c r="I74" s="51" t="s">
        <v>112</v>
      </c>
      <c r="J74" s="52">
        <f t="shared" ref="J74:K74" si="24">SUM(J69:J73)</f>
        <v>303.28650000000005</v>
      </c>
      <c r="K74" s="53">
        <f t="shared" si="24"/>
        <v>22.3245</v>
      </c>
      <c r="L74" s="41"/>
      <c r="M74" s="51" t="s">
        <v>112</v>
      </c>
      <c r="N74" s="52">
        <f t="shared" ref="N74:O74" si="25">SUM(N69:N73)</f>
        <v>1396.9560000000001</v>
      </c>
      <c r="O74" s="53">
        <f t="shared" si="25"/>
        <v>102.828</v>
      </c>
      <c r="P74" s="41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</row>
    <row r="75" spans="1:36" ht="18" customHeight="1" x14ac:dyDescent="0.35">
      <c r="A75" s="51" t="s">
        <v>113</v>
      </c>
      <c r="B75" s="67"/>
      <c r="C75" s="54">
        <f>C74-B74</f>
        <v>0</v>
      </c>
      <c r="D75" s="41"/>
      <c r="E75" s="51" t="s">
        <v>113</v>
      </c>
      <c r="F75" s="54">
        <f>F74-G74</f>
        <v>2772</v>
      </c>
      <c r="G75" s="55"/>
      <c r="H75" s="41"/>
      <c r="I75" s="51" t="s">
        <v>113</v>
      </c>
      <c r="J75" s="54">
        <f>J74-K74</f>
        <v>280.96200000000005</v>
      </c>
      <c r="K75" s="55"/>
      <c r="L75" s="41"/>
      <c r="M75" s="51" t="s">
        <v>113</v>
      </c>
      <c r="N75" s="54">
        <f>N74-O74</f>
        <v>1294.1280000000002</v>
      </c>
      <c r="O75" s="55"/>
      <c r="P75" s="41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</row>
    <row r="76" spans="1:36" ht="18" customHeight="1" x14ac:dyDescent="0.35">
      <c r="A76" s="43"/>
      <c r="B76" s="42"/>
      <c r="C76" s="42"/>
      <c r="D76" s="41"/>
      <c r="E76" s="43"/>
      <c r="F76" s="42"/>
      <c r="G76" s="42"/>
      <c r="H76" s="41"/>
      <c r="I76" s="43"/>
      <c r="J76" s="42"/>
      <c r="K76" s="42"/>
      <c r="L76" s="41"/>
      <c r="M76" s="43"/>
      <c r="N76" s="42"/>
      <c r="O76" s="42"/>
      <c r="P76" s="41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</row>
    <row r="77" spans="1:36" ht="18" customHeight="1" x14ac:dyDescent="0.35">
      <c r="A77" s="43"/>
      <c r="B77" s="42"/>
      <c r="C77" s="42"/>
      <c r="D77" s="41"/>
      <c r="E77" s="43"/>
      <c r="F77" s="42"/>
      <c r="G77" s="42"/>
      <c r="H77" s="41"/>
      <c r="I77" s="43"/>
      <c r="J77" s="42"/>
      <c r="K77" s="42"/>
      <c r="L77" s="41"/>
      <c r="M77" s="43"/>
      <c r="N77" s="42"/>
      <c r="O77" s="42"/>
      <c r="P77" s="41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</row>
    <row r="78" spans="1:36" ht="18" customHeight="1" x14ac:dyDescent="0.35">
      <c r="A78" s="44"/>
      <c r="B78" s="109" t="s">
        <v>137</v>
      </c>
      <c r="C78" s="110"/>
      <c r="D78" s="45"/>
      <c r="E78" s="44"/>
      <c r="F78" s="109" t="s">
        <v>138</v>
      </c>
      <c r="G78" s="110"/>
      <c r="H78" s="45"/>
      <c r="I78" s="44"/>
      <c r="J78" s="109" t="s">
        <v>139</v>
      </c>
      <c r="K78" s="110"/>
      <c r="L78" s="45"/>
      <c r="M78" s="44"/>
      <c r="N78" s="109" t="s">
        <v>140</v>
      </c>
      <c r="O78" s="110"/>
      <c r="P78" s="45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</row>
    <row r="79" spans="1:36" ht="18" customHeight="1" x14ac:dyDescent="0.35">
      <c r="A79" s="43">
        <v>7</v>
      </c>
      <c r="B79" s="49">
        <f>'LIVRO DIÁRIO'!E55</f>
        <v>1650</v>
      </c>
      <c r="C79" s="47">
        <f>B79</f>
        <v>1650</v>
      </c>
      <c r="D79" s="41" t="s">
        <v>130</v>
      </c>
      <c r="E79" s="43">
        <v>6</v>
      </c>
      <c r="F79" s="47">
        <f>'LIVRO DIÁRIO'!E40</f>
        <v>5635.7</v>
      </c>
      <c r="G79" s="48">
        <f>'LIVRO DIÁRIO'!F53</f>
        <v>1127.1399999999999</v>
      </c>
      <c r="H79" s="41">
        <v>7</v>
      </c>
      <c r="I79" s="43">
        <v>12</v>
      </c>
      <c r="J79" s="49">
        <f>'LIVRO DIÁRIO'!E101</f>
        <v>2500</v>
      </c>
      <c r="K79" s="47">
        <f>J79</f>
        <v>2500</v>
      </c>
      <c r="L79" s="41" t="s">
        <v>130</v>
      </c>
      <c r="M79" s="43">
        <v>13</v>
      </c>
      <c r="N79" s="49">
        <f>'LIVRO DIÁRIO'!E104</f>
        <v>1106.8333333333335</v>
      </c>
      <c r="O79" s="47">
        <f>N79</f>
        <v>1106.8333333333335</v>
      </c>
      <c r="P79" s="41" t="s">
        <v>130</v>
      </c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</row>
    <row r="80" spans="1:36" ht="18" customHeight="1" x14ac:dyDescent="0.35">
      <c r="A80" s="43"/>
      <c r="B80" s="49"/>
      <c r="C80" s="47"/>
      <c r="D80" s="41"/>
      <c r="E80" s="43">
        <v>10</v>
      </c>
      <c r="F80" s="47">
        <f>'LIVRO DIÁRIO'!E85</f>
        <v>9289.98</v>
      </c>
      <c r="G80" s="50">
        <v>13798.54</v>
      </c>
      <c r="H80" s="41" t="s">
        <v>130</v>
      </c>
      <c r="I80" s="43"/>
      <c r="J80" s="49"/>
      <c r="K80" s="47"/>
      <c r="L80" s="41"/>
      <c r="M80" s="43"/>
      <c r="N80" s="49"/>
      <c r="O80" s="47"/>
      <c r="P80" s="41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</row>
    <row r="81" spans="1:36" ht="18" customHeight="1" x14ac:dyDescent="0.35">
      <c r="A81" s="43"/>
      <c r="B81" s="49"/>
      <c r="C81" s="47"/>
      <c r="D81" s="41"/>
      <c r="E81" s="43"/>
      <c r="F81" s="47"/>
      <c r="G81" s="50"/>
      <c r="H81" s="41"/>
      <c r="I81" s="43"/>
      <c r="J81" s="49"/>
      <c r="K81" s="47"/>
      <c r="L81" s="41"/>
      <c r="M81" s="43"/>
      <c r="N81" s="49"/>
      <c r="O81" s="47"/>
      <c r="P81" s="41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</row>
    <row r="82" spans="1:36" ht="18" customHeight="1" x14ac:dyDescent="0.35">
      <c r="A82" s="43"/>
      <c r="B82" s="49"/>
      <c r="C82" s="47"/>
      <c r="D82" s="41"/>
      <c r="E82" s="43"/>
      <c r="F82" s="47"/>
      <c r="G82" s="50"/>
      <c r="H82" s="41"/>
      <c r="I82" s="43"/>
      <c r="J82" s="49"/>
      <c r="K82" s="47"/>
      <c r="L82" s="41"/>
      <c r="M82" s="43"/>
      <c r="N82" s="49"/>
      <c r="O82" s="47"/>
      <c r="P82" s="41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</row>
    <row r="83" spans="1:36" ht="18" customHeight="1" x14ac:dyDescent="0.35">
      <c r="A83" s="43"/>
      <c r="B83" s="61"/>
      <c r="C83" s="47"/>
      <c r="D83" s="41"/>
      <c r="E83" s="43"/>
      <c r="F83" s="42"/>
      <c r="G83" s="50"/>
      <c r="H83" s="41"/>
      <c r="I83" s="43"/>
      <c r="J83" s="61"/>
      <c r="K83" s="47"/>
      <c r="L83" s="41"/>
      <c r="M83" s="43"/>
      <c r="N83" s="61"/>
      <c r="O83" s="47"/>
      <c r="P83" s="41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</row>
    <row r="84" spans="1:36" ht="18" customHeight="1" x14ac:dyDescent="0.35">
      <c r="A84" s="43"/>
      <c r="B84" s="61"/>
      <c r="C84" s="47"/>
      <c r="D84" s="41"/>
      <c r="E84" s="43"/>
      <c r="F84" s="42"/>
      <c r="G84" s="50"/>
      <c r="H84" s="41"/>
      <c r="I84" s="43"/>
      <c r="J84" s="61"/>
      <c r="K84" s="47"/>
      <c r="L84" s="41"/>
      <c r="M84" s="43"/>
      <c r="N84" s="61"/>
      <c r="O84" s="47"/>
      <c r="P84" s="41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</row>
    <row r="85" spans="1:36" ht="18" customHeight="1" x14ac:dyDescent="0.35">
      <c r="A85" s="43"/>
      <c r="B85" s="61"/>
      <c r="C85" s="47"/>
      <c r="D85" s="41"/>
      <c r="E85" s="43"/>
      <c r="F85" s="42"/>
      <c r="G85" s="50"/>
      <c r="H85" s="41"/>
      <c r="I85" s="43"/>
      <c r="J85" s="61"/>
      <c r="K85" s="47"/>
      <c r="L85" s="41"/>
      <c r="M85" s="43"/>
      <c r="N85" s="61"/>
      <c r="O85" s="47"/>
      <c r="P85" s="41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</row>
    <row r="86" spans="1:36" ht="18" customHeight="1" x14ac:dyDescent="0.35">
      <c r="A86" s="51" t="s">
        <v>112</v>
      </c>
      <c r="B86" s="52">
        <f t="shared" ref="B86:C86" si="26">SUM(B79:B85)</f>
        <v>1650</v>
      </c>
      <c r="C86" s="53">
        <f t="shared" si="26"/>
        <v>1650</v>
      </c>
      <c r="D86" s="41"/>
      <c r="E86" s="51" t="s">
        <v>112</v>
      </c>
      <c r="F86" s="52">
        <f t="shared" ref="F86:G86" si="27">SUM(F79:F85)</f>
        <v>14925.68</v>
      </c>
      <c r="G86" s="53">
        <f t="shared" si="27"/>
        <v>14925.68</v>
      </c>
      <c r="H86" s="41"/>
      <c r="I86" s="51" t="s">
        <v>112</v>
      </c>
      <c r="J86" s="52">
        <f t="shared" ref="J86:K86" si="28">SUM(J79:J85)</f>
        <v>2500</v>
      </c>
      <c r="K86" s="53">
        <f t="shared" si="28"/>
        <v>2500</v>
      </c>
      <c r="L86" s="41"/>
      <c r="M86" s="51" t="s">
        <v>112</v>
      </c>
      <c r="N86" s="52">
        <f t="shared" ref="N86:O86" si="29">SUM(N79:N85)</f>
        <v>1106.8333333333335</v>
      </c>
      <c r="O86" s="53">
        <f t="shared" si="29"/>
        <v>1106.8333333333335</v>
      </c>
      <c r="P86" s="41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</row>
    <row r="87" spans="1:36" ht="18" customHeight="1" x14ac:dyDescent="0.35">
      <c r="A87" s="51" t="s">
        <v>113</v>
      </c>
      <c r="B87" s="54">
        <f>B86-C86</f>
        <v>0</v>
      </c>
      <c r="C87" s="55"/>
      <c r="D87" s="41"/>
      <c r="E87" s="51" t="s">
        <v>113</v>
      </c>
      <c r="F87" s="54">
        <f>F86-G86</f>
        <v>0</v>
      </c>
      <c r="G87" s="55"/>
      <c r="H87" s="41"/>
      <c r="I87" s="51" t="s">
        <v>113</v>
      </c>
      <c r="J87" s="54">
        <f>J86-K86</f>
        <v>0</v>
      </c>
      <c r="K87" s="55"/>
      <c r="L87" s="41"/>
      <c r="M87" s="51" t="s">
        <v>113</v>
      </c>
      <c r="N87" s="54">
        <f>N86-O86</f>
        <v>0</v>
      </c>
      <c r="O87" s="55"/>
      <c r="P87" s="41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</row>
    <row r="88" spans="1:36" ht="18" customHeight="1" x14ac:dyDescent="0.35">
      <c r="A88" s="43"/>
      <c r="B88" s="42"/>
      <c r="C88" s="42"/>
      <c r="D88" s="41"/>
      <c r="E88" s="43"/>
      <c r="F88" s="42"/>
      <c r="G88" s="42"/>
      <c r="H88" s="41"/>
      <c r="I88" s="43"/>
      <c r="J88" s="42"/>
      <c r="K88" s="42"/>
      <c r="L88" s="41"/>
      <c r="M88" s="43"/>
      <c r="N88" s="42"/>
      <c r="O88" s="42"/>
      <c r="P88" s="41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</row>
    <row r="89" spans="1:36" ht="18" customHeight="1" x14ac:dyDescent="0.35">
      <c r="A89" s="43"/>
      <c r="B89" s="42"/>
      <c r="C89" s="42"/>
      <c r="D89" s="41"/>
      <c r="E89" s="43"/>
      <c r="F89" s="42"/>
      <c r="G89" s="42"/>
      <c r="H89" s="41"/>
      <c r="I89" s="43"/>
      <c r="J89" s="42"/>
      <c r="K89" s="42"/>
      <c r="L89" s="41"/>
      <c r="M89" s="43"/>
      <c r="N89" s="42"/>
      <c r="O89" s="42"/>
      <c r="P89" s="41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</row>
    <row r="90" spans="1:36" ht="18" customHeight="1" x14ac:dyDescent="0.35">
      <c r="A90" s="44"/>
      <c r="B90" s="109" t="s">
        <v>141</v>
      </c>
      <c r="C90" s="110"/>
      <c r="D90" s="45"/>
      <c r="E90" s="44"/>
      <c r="F90" s="111" t="s">
        <v>142</v>
      </c>
      <c r="G90" s="92"/>
      <c r="H90" s="45"/>
      <c r="I90" s="44"/>
      <c r="J90" s="46"/>
      <c r="K90" s="46"/>
      <c r="L90" s="45"/>
      <c r="M90" s="44"/>
      <c r="N90" s="46"/>
      <c r="O90" s="46"/>
      <c r="P90" s="45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</row>
    <row r="91" spans="1:36" ht="18" customHeight="1" x14ac:dyDescent="0.35">
      <c r="A91" s="43" t="s">
        <v>130</v>
      </c>
      <c r="B91" s="63">
        <f>'LIVRO DIÁRIO'!E121</f>
        <v>23652.463333333333</v>
      </c>
      <c r="C91" s="48">
        <f>'LIVRO DIÁRIO'!F119</f>
        <v>21450</v>
      </c>
      <c r="D91" s="41" t="s">
        <v>130</v>
      </c>
      <c r="E91" s="68"/>
      <c r="F91" s="63"/>
      <c r="G91" s="48">
        <f>C98</f>
        <v>2202.4633333333331</v>
      </c>
      <c r="H91" s="41" t="s">
        <v>130</v>
      </c>
      <c r="I91" s="43"/>
      <c r="J91" s="42"/>
      <c r="K91" s="42"/>
      <c r="L91" s="41"/>
      <c r="M91" s="43"/>
      <c r="N91" s="47"/>
      <c r="O91" s="47"/>
      <c r="P91" s="41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</row>
    <row r="92" spans="1:36" ht="18" customHeight="1" x14ac:dyDescent="0.35">
      <c r="A92" s="43"/>
      <c r="B92" s="47"/>
      <c r="C92" s="50"/>
      <c r="D92" s="41"/>
      <c r="E92" s="43"/>
      <c r="F92" s="47"/>
      <c r="G92" s="50"/>
      <c r="H92" s="41"/>
      <c r="I92" s="43"/>
      <c r="J92" s="42"/>
      <c r="K92" s="42"/>
      <c r="L92" s="41"/>
      <c r="M92" s="43"/>
      <c r="N92" s="47"/>
      <c r="O92" s="47"/>
      <c r="P92" s="41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</row>
    <row r="93" spans="1:36" ht="18" customHeight="1" x14ac:dyDescent="0.35">
      <c r="A93" s="43"/>
      <c r="B93" s="47"/>
      <c r="C93" s="50"/>
      <c r="D93" s="41"/>
      <c r="E93" s="43"/>
      <c r="F93" s="47"/>
      <c r="G93" s="50"/>
      <c r="H93" s="41"/>
      <c r="I93" s="43"/>
      <c r="J93" s="42"/>
      <c r="K93" s="42"/>
      <c r="L93" s="41"/>
      <c r="M93" s="43"/>
      <c r="N93" s="47"/>
      <c r="O93" s="47"/>
      <c r="P93" s="41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</row>
    <row r="94" spans="1:36" ht="18" customHeight="1" x14ac:dyDescent="0.35">
      <c r="A94" s="43"/>
      <c r="B94" s="47"/>
      <c r="C94" s="50"/>
      <c r="D94" s="41"/>
      <c r="E94" s="43"/>
      <c r="F94" s="47"/>
      <c r="G94" s="50"/>
      <c r="H94" s="41"/>
      <c r="I94" s="43"/>
      <c r="J94" s="42"/>
      <c r="K94" s="42"/>
      <c r="L94" s="41"/>
      <c r="M94" s="43"/>
      <c r="N94" s="47"/>
      <c r="O94" s="47"/>
      <c r="P94" s="41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</row>
    <row r="95" spans="1:36" ht="18" customHeight="1" x14ac:dyDescent="0.35">
      <c r="A95" s="43"/>
      <c r="B95" s="47"/>
      <c r="C95" s="50"/>
      <c r="D95" s="41"/>
      <c r="E95" s="43"/>
      <c r="F95" s="47"/>
      <c r="G95" s="50"/>
      <c r="H95" s="41"/>
      <c r="I95" s="43"/>
      <c r="J95" s="42"/>
      <c r="K95" s="42"/>
      <c r="L95" s="41"/>
      <c r="M95" s="43"/>
      <c r="N95" s="47"/>
      <c r="O95" s="47"/>
      <c r="P95" s="41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</row>
    <row r="96" spans="1:36" ht="18" customHeight="1" x14ac:dyDescent="0.35">
      <c r="A96" s="43"/>
      <c r="B96" s="47"/>
      <c r="C96" s="50"/>
      <c r="D96" s="41"/>
      <c r="E96" s="43"/>
      <c r="F96" s="47"/>
      <c r="G96" s="50"/>
      <c r="H96" s="41"/>
      <c r="I96" s="43"/>
      <c r="J96" s="42"/>
      <c r="K96" s="42"/>
      <c r="L96" s="41"/>
      <c r="M96" s="43"/>
      <c r="N96" s="47"/>
      <c r="O96" s="47"/>
      <c r="P96" s="41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</row>
    <row r="97" spans="1:36" ht="18" customHeight="1" x14ac:dyDescent="0.35">
      <c r="A97" s="51" t="s">
        <v>112</v>
      </c>
      <c r="B97" s="52">
        <f t="shared" ref="B97:C97" si="30">SUM(B91:B96)</f>
        <v>23652.463333333333</v>
      </c>
      <c r="C97" s="53">
        <f t="shared" si="30"/>
        <v>21450</v>
      </c>
      <c r="D97" s="41"/>
      <c r="E97" s="51" t="s">
        <v>112</v>
      </c>
      <c r="F97" s="52">
        <f t="shared" ref="F97:G97" si="31">SUM(F91:F96)</f>
        <v>0</v>
      </c>
      <c r="G97" s="53">
        <f t="shared" si="31"/>
        <v>2202.4633333333331</v>
      </c>
      <c r="H97" s="41"/>
      <c r="I97" s="43"/>
      <c r="J97" s="42"/>
      <c r="K97" s="42"/>
      <c r="L97" s="41"/>
      <c r="M97" s="43"/>
      <c r="N97" s="42"/>
      <c r="O97" s="42"/>
      <c r="P97" s="41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</row>
    <row r="98" spans="1:36" ht="18" customHeight="1" x14ac:dyDescent="0.35">
      <c r="A98" s="51" t="s">
        <v>113</v>
      </c>
      <c r="B98" s="54">
        <f>B97-C97</f>
        <v>2202.4633333333331</v>
      </c>
      <c r="C98" s="55">
        <f>B98</f>
        <v>2202.4633333333331</v>
      </c>
      <c r="D98" s="41" t="s">
        <v>130</v>
      </c>
      <c r="E98" s="51" t="s">
        <v>113</v>
      </c>
      <c r="F98" s="54">
        <f>F97-G97</f>
        <v>-2202.4633333333331</v>
      </c>
      <c r="G98" s="55">
        <f>G97</f>
        <v>2202.4633333333331</v>
      </c>
      <c r="H98" s="41"/>
      <c r="I98" s="43"/>
      <c r="J98" s="112"/>
      <c r="K98" s="92"/>
      <c r="L98" s="41"/>
      <c r="M98" s="43"/>
      <c r="N98" s="42"/>
      <c r="O98" s="42"/>
      <c r="P98" s="41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</row>
    <row r="99" spans="1:36" ht="18" customHeight="1" x14ac:dyDescent="0.35">
      <c r="A99" s="43"/>
      <c r="B99" s="68"/>
      <c r="C99" s="47"/>
      <c r="D99" s="41"/>
      <c r="E99" s="43"/>
      <c r="F99" s="47"/>
      <c r="G99" s="47"/>
      <c r="H99" s="41"/>
      <c r="I99" s="43"/>
      <c r="J99" s="47"/>
      <c r="K99" s="47"/>
      <c r="L99" s="41"/>
      <c r="M99" s="43"/>
      <c r="N99" s="42"/>
      <c r="O99" s="42"/>
      <c r="P99" s="41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</row>
    <row r="100" spans="1:36" ht="18" customHeight="1" x14ac:dyDescent="0.35">
      <c r="A100" s="43"/>
      <c r="B100" s="47"/>
      <c r="C100" s="47"/>
      <c r="D100" s="41"/>
      <c r="E100" s="43"/>
      <c r="F100" s="47"/>
      <c r="G100" s="47"/>
      <c r="H100" s="41"/>
      <c r="I100" s="43"/>
      <c r="J100" s="47"/>
      <c r="K100" s="47"/>
      <c r="L100" s="41"/>
      <c r="M100" s="43"/>
      <c r="N100" s="42"/>
      <c r="O100" s="42"/>
      <c r="P100" s="41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</row>
    <row r="101" spans="1:36" ht="18" customHeight="1" x14ac:dyDescent="0.35">
      <c r="A101" s="43"/>
      <c r="B101" s="47"/>
      <c r="C101" s="47"/>
      <c r="D101" s="41"/>
      <c r="E101" s="43"/>
      <c r="F101" s="47"/>
      <c r="G101" s="47"/>
      <c r="H101" s="41"/>
      <c r="I101" s="43"/>
      <c r="J101" s="47"/>
      <c r="K101" s="47"/>
      <c r="L101" s="41"/>
      <c r="M101" s="43"/>
      <c r="N101" s="42"/>
      <c r="O101" s="42"/>
      <c r="P101" s="41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</row>
    <row r="102" spans="1:36" ht="18" customHeight="1" x14ac:dyDescent="0.35">
      <c r="A102" s="43"/>
      <c r="B102" s="47"/>
      <c r="C102" s="47"/>
      <c r="D102" s="41"/>
      <c r="E102" s="43"/>
      <c r="F102" s="47"/>
      <c r="G102" s="47"/>
      <c r="H102" s="41"/>
      <c r="I102" s="43"/>
      <c r="J102" s="47"/>
      <c r="K102" s="47"/>
      <c r="L102" s="41"/>
      <c r="M102" s="43"/>
      <c r="N102" s="42"/>
      <c r="O102" s="42"/>
      <c r="P102" s="41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</row>
    <row r="103" spans="1:36" ht="18" customHeight="1" x14ac:dyDescent="0.35">
      <c r="A103" s="43"/>
      <c r="B103" s="42"/>
      <c r="C103" s="47"/>
      <c r="D103" s="41"/>
      <c r="E103" s="43"/>
      <c r="F103" s="42"/>
      <c r="G103" s="47"/>
      <c r="H103" s="41"/>
      <c r="I103" s="43"/>
      <c r="J103" s="42"/>
      <c r="K103" s="47"/>
      <c r="L103" s="41"/>
      <c r="M103" s="43"/>
      <c r="N103" s="42"/>
      <c r="O103" s="42"/>
      <c r="P103" s="41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</row>
    <row r="104" spans="1:36" ht="18" customHeight="1" x14ac:dyDescent="0.35">
      <c r="A104" s="43"/>
      <c r="B104" s="42"/>
      <c r="C104" s="47"/>
      <c r="D104" s="41"/>
      <c r="E104" s="43"/>
      <c r="F104" s="42"/>
      <c r="G104" s="47"/>
      <c r="H104" s="41"/>
      <c r="I104" s="43"/>
      <c r="J104" s="42"/>
      <c r="K104" s="47"/>
      <c r="L104" s="41"/>
      <c r="M104" s="43"/>
      <c r="N104" s="42"/>
      <c r="O104" s="42"/>
      <c r="P104" s="41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</row>
    <row r="105" spans="1:36" ht="18" customHeight="1" x14ac:dyDescent="0.35">
      <c r="A105" s="43"/>
      <c r="B105" s="42"/>
      <c r="C105" s="47"/>
      <c r="D105" s="41"/>
      <c r="E105" s="43"/>
      <c r="F105" s="42"/>
      <c r="G105" s="47"/>
      <c r="H105" s="41"/>
      <c r="I105" s="43"/>
      <c r="J105" s="42"/>
      <c r="K105" s="47"/>
      <c r="L105" s="41"/>
      <c r="M105" s="43"/>
      <c r="N105" s="42"/>
      <c r="O105" s="42"/>
      <c r="P105" s="41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</row>
    <row r="106" spans="1:36" ht="18" customHeight="1" x14ac:dyDescent="0.35">
      <c r="A106" s="43"/>
      <c r="B106" s="42"/>
      <c r="C106" s="47"/>
      <c r="D106" s="41"/>
      <c r="E106" s="43"/>
      <c r="F106" s="42"/>
      <c r="G106" s="47"/>
      <c r="H106" s="41"/>
      <c r="I106" s="43"/>
      <c r="J106" s="42"/>
      <c r="K106" s="47"/>
      <c r="L106" s="41"/>
      <c r="M106" s="43"/>
      <c r="N106" s="42"/>
      <c r="O106" s="42"/>
      <c r="P106" s="41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</row>
    <row r="107" spans="1:36" ht="18" customHeight="1" x14ac:dyDescent="0.35">
      <c r="A107" s="43"/>
      <c r="B107" s="42"/>
      <c r="C107" s="47"/>
      <c r="D107" s="41"/>
      <c r="E107" s="43"/>
      <c r="F107" s="42"/>
      <c r="G107" s="47"/>
      <c r="H107" s="41"/>
      <c r="I107" s="43"/>
      <c r="J107" s="42"/>
      <c r="K107" s="47"/>
      <c r="L107" s="41"/>
      <c r="M107" s="43"/>
      <c r="N107" s="42"/>
      <c r="O107" s="42"/>
      <c r="P107" s="41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</row>
    <row r="108" spans="1:36" ht="18" customHeight="1" x14ac:dyDescent="0.35">
      <c r="A108" s="43"/>
      <c r="B108" s="42"/>
      <c r="C108" s="47"/>
      <c r="D108" s="41"/>
      <c r="E108" s="43"/>
      <c r="F108" s="42"/>
      <c r="G108" s="47"/>
      <c r="H108" s="41"/>
      <c r="I108" s="43"/>
      <c r="J108" s="42"/>
      <c r="K108" s="47"/>
      <c r="L108" s="41"/>
      <c r="M108" s="43"/>
      <c r="N108" s="42"/>
      <c r="O108" s="42"/>
      <c r="P108" s="41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</row>
    <row r="109" spans="1:36" ht="18" customHeight="1" x14ac:dyDescent="0.35">
      <c r="A109" s="43"/>
      <c r="B109" s="42"/>
      <c r="C109" s="47"/>
      <c r="D109" s="41"/>
      <c r="E109" s="43"/>
      <c r="F109" s="42"/>
      <c r="G109" s="47"/>
      <c r="H109" s="41"/>
      <c r="I109" s="43"/>
      <c r="J109" s="42"/>
      <c r="K109" s="47"/>
      <c r="L109" s="41"/>
      <c r="M109" s="43"/>
      <c r="N109" s="42"/>
      <c r="O109" s="42"/>
      <c r="P109" s="41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</row>
    <row r="110" spans="1:36" ht="18" customHeight="1" x14ac:dyDescent="0.35">
      <c r="A110" s="43"/>
      <c r="B110" s="42"/>
      <c r="C110" s="42"/>
      <c r="D110" s="41"/>
      <c r="E110" s="43"/>
      <c r="F110" s="42"/>
      <c r="G110" s="42"/>
      <c r="H110" s="41"/>
      <c r="I110" s="43"/>
      <c r="J110" s="42"/>
      <c r="K110" s="42"/>
      <c r="L110" s="41"/>
      <c r="M110" s="43"/>
      <c r="N110" s="42"/>
      <c r="O110" s="42"/>
      <c r="P110" s="41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</row>
    <row r="111" spans="1:36" ht="18" customHeight="1" x14ac:dyDescent="0.35">
      <c r="A111" s="43"/>
      <c r="B111" s="42"/>
      <c r="C111" s="42"/>
      <c r="D111" s="41"/>
      <c r="E111" s="43"/>
      <c r="F111" s="42"/>
      <c r="G111" s="42"/>
      <c r="H111" s="41"/>
      <c r="I111" s="43"/>
      <c r="J111" s="42"/>
      <c r="K111" s="42"/>
      <c r="L111" s="41"/>
      <c r="M111" s="43"/>
      <c r="N111" s="42"/>
      <c r="O111" s="42"/>
      <c r="P111" s="41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</row>
    <row r="112" spans="1:36" ht="18" customHeight="1" x14ac:dyDescent="0.35">
      <c r="A112" s="43"/>
      <c r="B112" s="42"/>
      <c r="C112" s="47"/>
      <c r="D112" s="41"/>
      <c r="E112" s="43"/>
      <c r="F112" s="42"/>
      <c r="G112" s="47"/>
      <c r="H112" s="41"/>
      <c r="I112" s="43"/>
      <c r="J112" s="42"/>
      <c r="K112" s="47"/>
      <c r="L112" s="41"/>
      <c r="M112" s="43"/>
      <c r="N112" s="42"/>
      <c r="O112" s="42"/>
      <c r="P112" s="41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</row>
    <row r="113" spans="1:36" ht="18" customHeight="1" x14ac:dyDescent="0.35">
      <c r="A113" s="43"/>
      <c r="B113" s="42"/>
      <c r="C113" s="47"/>
      <c r="D113" s="41"/>
      <c r="E113" s="43"/>
      <c r="F113" s="42"/>
      <c r="G113" s="47"/>
      <c r="H113" s="41"/>
      <c r="I113" s="43"/>
      <c r="J113" s="42"/>
      <c r="K113" s="47"/>
      <c r="L113" s="41"/>
      <c r="M113" s="43"/>
      <c r="N113" s="42"/>
      <c r="O113" s="42"/>
      <c r="P113" s="41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</row>
    <row r="114" spans="1:36" ht="18" customHeight="1" x14ac:dyDescent="0.35">
      <c r="A114" s="43"/>
      <c r="B114" s="42"/>
      <c r="C114" s="47"/>
      <c r="D114" s="41"/>
      <c r="E114" s="43"/>
      <c r="F114" s="42"/>
      <c r="G114" s="47"/>
      <c r="H114" s="41"/>
      <c r="I114" s="43"/>
      <c r="J114" s="42"/>
      <c r="K114" s="47"/>
      <c r="L114" s="41"/>
      <c r="M114" s="43"/>
      <c r="N114" s="42"/>
      <c r="O114" s="42"/>
      <c r="P114" s="41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</row>
    <row r="115" spans="1:36" ht="18" customHeight="1" x14ac:dyDescent="0.35">
      <c r="A115" s="43"/>
      <c r="B115" s="42"/>
      <c r="C115" s="47"/>
      <c r="D115" s="41"/>
      <c r="E115" s="43"/>
      <c r="F115" s="42"/>
      <c r="G115" s="47"/>
      <c r="H115" s="41"/>
      <c r="I115" s="43"/>
      <c r="J115" s="42"/>
      <c r="K115" s="47"/>
      <c r="L115" s="41"/>
      <c r="M115" s="43"/>
      <c r="N115" s="42"/>
      <c r="O115" s="42"/>
      <c r="P115" s="41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</row>
    <row r="116" spans="1:36" ht="18" customHeight="1" x14ac:dyDescent="0.35">
      <c r="A116" s="43"/>
      <c r="B116" s="42"/>
      <c r="C116" s="47"/>
      <c r="D116" s="41"/>
      <c r="E116" s="43"/>
      <c r="F116" s="42"/>
      <c r="G116" s="47"/>
      <c r="H116" s="41"/>
      <c r="I116" s="43"/>
      <c r="J116" s="42"/>
      <c r="K116" s="47"/>
      <c r="L116" s="41"/>
      <c r="M116" s="43"/>
      <c r="N116" s="42"/>
      <c r="O116" s="42"/>
      <c r="P116" s="41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</row>
    <row r="117" spans="1:36" ht="18" customHeight="1" x14ac:dyDescent="0.35">
      <c r="A117" s="43"/>
      <c r="B117" s="42"/>
      <c r="C117" s="47"/>
      <c r="D117" s="41"/>
      <c r="E117" s="43"/>
      <c r="F117" s="42"/>
      <c r="G117" s="47"/>
      <c r="H117" s="41"/>
      <c r="I117" s="43"/>
      <c r="J117" s="42"/>
      <c r="K117" s="47"/>
      <c r="L117" s="41"/>
      <c r="M117" s="43"/>
      <c r="N117" s="42"/>
      <c r="O117" s="42"/>
      <c r="P117" s="41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</row>
    <row r="118" spans="1:36" ht="18" customHeight="1" x14ac:dyDescent="0.35">
      <c r="A118" s="43"/>
      <c r="B118" s="42"/>
      <c r="C118" s="47"/>
      <c r="D118" s="41"/>
      <c r="E118" s="43"/>
      <c r="F118" s="42"/>
      <c r="G118" s="47"/>
      <c r="H118" s="41"/>
      <c r="I118" s="43"/>
      <c r="J118" s="42"/>
      <c r="K118" s="47"/>
      <c r="L118" s="41"/>
      <c r="M118" s="43"/>
      <c r="N118" s="42"/>
      <c r="O118" s="42"/>
      <c r="P118" s="41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</row>
    <row r="119" spans="1:36" ht="18" customHeight="1" x14ac:dyDescent="0.35">
      <c r="A119" s="43"/>
      <c r="B119" s="42"/>
      <c r="C119" s="47"/>
      <c r="D119" s="41"/>
      <c r="E119" s="43"/>
      <c r="F119" s="42"/>
      <c r="G119" s="47"/>
      <c r="H119" s="41"/>
      <c r="I119" s="43"/>
      <c r="J119" s="42"/>
      <c r="K119" s="47"/>
      <c r="L119" s="41"/>
      <c r="M119" s="43"/>
      <c r="N119" s="42"/>
      <c r="O119" s="42"/>
      <c r="P119" s="41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</row>
    <row r="120" spans="1:36" ht="18" customHeight="1" x14ac:dyDescent="0.35">
      <c r="A120" s="43"/>
      <c r="B120" s="42"/>
      <c r="C120" s="47"/>
      <c r="D120" s="41"/>
      <c r="E120" s="43"/>
      <c r="F120" s="42"/>
      <c r="G120" s="47"/>
      <c r="H120" s="41"/>
      <c r="I120" s="43"/>
      <c r="J120" s="42"/>
      <c r="K120" s="47"/>
      <c r="L120" s="41"/>
      <c r="M120" s="43"/>
      <c r="N120" s="42"/>
      <c r="O120" s="42"/>
      <c r="P120" s="41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</row>
    <row r="121" spans="1:36" ht="18" customHeight="1" x14ac:dyDescent="0.35">
      <c r="A121" s="43"/>
      <c r="B121" s="42"/>
      <c r="C121" s="42"/>
      <c r="D121" s="41"/>
      <c r="E121" s="43"/>
      <c r="F121" s="47"/>
      <c r="G121" s="42"/>
      <c r="H121" s="41"/>
      <c r="I121" s="43"/>
      <c r="J121" s="42"/>
      <c r="K121" s="42"/>
      <c r="L121" s="41"/>
      <c r="M121" s="43"/>
      <c r="N121" s="42"/>
      <c r="O121" s="42"/>
      <c r="P121" s="41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</row>
    <row r="122" spans="1:36" ht="18" customHeight="1" x14ac:dyDescent="0.35">
      <c r="A122" s="43"/>
      <c r="B122" s="42"/>
      <c r="C122" s="42"/>
      <c r="D122" s="41"/>
      <c r="E122" s="43"/>
      <c r="F122" s="47"/>
      <c r="G122" s="42"/>
      <c r="H122" s="41"/>
      <c r="I122" s="43"/>
      <c r="J122" s="42"/>
      <c r="K122" s="42"/>
      <c r="L122" s="41"/>
      <c r="M122" s="43"/>
      <c r="N122" s="42"/>
      <c r="O122" s="42"/>
      <c r="P122" s="41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</row>
    <row r="123" spans="1:36" ht="18" customHeight="1" x14ac:dyDescent="0.35">
      <c r="A123" s="43"/>
      <c r="B123" s="105"/>
      <c r="C123" s="92"/>
      <c r="D123" s="41"/>
      <c r="E123" s="43"/>
      <c r="F123" s="105"/>
      <c r="G123" s="92"/>
      <c r="H123" s="41"/>
      <c r="I123" s="43"/>
      <c r="J123" s="105"/>
      <c r="K123" s="92"/>
      <c r="L123" s="41"/>
      <c r="M123" s="43"/>
      <c r="N123" s="42"/>
      <c r="O123" s="42"/>
      <c r="P123" s="41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</row>
    <row r="124" spans="1:36" ht="18" customHeight="1" x14ac:dyDescent="0.35">
      <c r="A124" s="43"/>
      <c r="B124" s="47"/>
      <c r="C124" s="47"/>
      <c r="D124" s="41"/>
      <c r="E124" s="43"/>
      <c r="F124" s="47"/>
      <c r="G124" s="47"/>
      <c r="H124" s="41"/>
      <c r="I124" s="43"/>
      <c r="J124" s="47"/>
      <c r="K124" s="47"/>
      <c r="L124" s="41"/>
      <c r="M124" s="43"/>
      <c r="N124" s="42"/>
      <c r="O124" s="42"/>
      <c r="P124" s="41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</row>
    <row r="125" spans="1:36" ht="18" customHeight="1" x14ac:dyDescent="0.35">
      <c r="A125" s="43"/>
      <c r="B125" s="42"/>
      <c r="C125" s="47"/>
      <c r="D125" s="41"/>
      <c r="E125" s="43"/>
      <c r="F125" s="42"/>
      <c r="G125" s="47"/>
      <c r="H125" s="41"/>
      <c r="I125" s="43"/>
      <c r="J125" s="42"/>
      <c r="K125" s="47"/>
      <c r="L125" s="41"/>
      <c r="M125" s="43"/>
      <c r="N125" s="42"/>
      <c r="O125" s="42"/>
      <c r="P125" s="41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</row>
    <row r="126" spans="1:36" ht="18" customHeight="1" x14ac:dyDescent="0.35">
      <c r="A126" s="43"/>
      <c r="B126" s="42"/>
      <c r="C126" s="47"/>
      <c r="D126" s="41"/>
      <c r="E126" s="43"/>
      <c r="F126" s="42"/>
      <c r="G126" s="47"/>
      <c r="H126" s="41"/>
      <c r="I126" s="43"/>
      <c r="J126" s="42"/>
      <c r="K126" s="47"/>
      <c r="L126" s="41"/>
      <c r="M126" s="43"/>
      <c r="N126" s="42"/>
      <c r="O126" s="42"/>
      <c r="P126" s="41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</row>
    <row r="127" spans="1:36" ht="18" customHeight="1" x14ac:dyDescent="0.35">
      <c r="A127" s="43"/>
      <c r="B127" s="42"/>
      <c r="C127" s="47"/>
      <c r="D127" s="41"/>
      <c r="E127" s="43"/>
      <c r="F127" s="42"/>
      <c r="G127" s="47"/>
      <c r="H127" s="41"/>
      <c r="I127" s="43"/>
      <c r="J127" s="42"/>
      <c r="K127" s="47"/>
      <c r="L127" s="41"/>
      <c r="M127" s="43"/>
      <c r="N127" s="42"/>
      <c r="O127" s="42"/>
      <c r="P127" s="41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</row>
    <row r="128" spans="1:36" ht="18" customHeight="1" x14ac:dyDescent="0.35">
      <c r="A128" s="43"/>
      <c r="B128" s="42"/>
      <c r="C128" s="47"/>
      <c r="D128" s="41"/>
      <c r="E128" s="43"/>
      <c r="F128" s="42"/>
      <c r="G128" s="47"/>
      <c r="H128" s="41"/>
      <c r="I128" s="43"/>
      <c r="J128" s="42"/>
      <c r="K128" s="47"/>
      <c r="L128" s="41"/>
      <c r="M128" s="43"/>
      <c r="N128" s="42"/>
      <c r="O128" s="42"/>
      <c r="P128" s="41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</row>
    <row r="129" spans="1:36" ht="18" customHeight="1" x14ac:dyDescent="0.35">
      <c r="A129" s="43"/>
      <c r="B129" s="42"/>
      <c r="C129" s="47"/>
      <c r="D129" s="41"/>
      <c r="E129" s="43"/>
      <c r="F129" s="42"/>
      <c r="G129" s="47"/>
      <c r="H129" s="41"/>
      <c r="I129" s="43"/>
      <c r="J129" s="42"/>
      <c r="K129" s="47"/>
      <c r="L129" s="41"/>
      <c r="M129" s="43"/>
      <c r="N129" s="42"/>
      <c r="O129" s="42"/>
      <c r="P129" s="41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</row>
    <row r="130" spans="1:36" ht="18" customHeight="1" x14ac:dyDescent="0.35">
      <c r="A130" s="43"/>
      <c r="B130" s="42"/>
      <c r="C130" s="47"/>
      <c r="D130" s="41"/>
      <c r="E130" s="43"/>
      <c r="F130" s="42"/>
      <c r="G130" s="47"/>
      <c r="H130" s="41"/>
      <c r="I130" s="43"/>
      <c r="J130" s="42"/>
      <c r="K130" s="47"/>
      <c r="L130" s="41"/>
      <c r="M130" s="43"/>
      <c r="N130" s="42"/>
      <c r="O130" s="42"/>
      <c r="P130" s="41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</row>
    <row r="131" spans="1:36" ht="18" customHeight="1" x14ac:dyDescent="0.35">
      <c r="A131" s="43"/>
      <c r="B131" s="42"/>
      <c r="C131" s="47"/>
      <c r="D131" s="41"/>
      <c r="E131" s="43"/>
      <c r="F131" s="42"/>
      <c r="G131" s="47"/>
      <c r="H131" s="41"/>
      <c r="I131" s="43"/>
      <c r="J131" s="42"/>
      <c r="K131" s="47"/>
      <c r="L131" s="41"/>
      <c r="M131" s="43"/>
      <c r="N131" s="42"/>
      <c r="O131" s="42"/>
      <c r="P131" s="41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</row>
    <row r="132" spans="1:36" ht="18" customHeight="1" x14ac:dyDescent="0.35">
      <c r="A132" s="43"/>
      <c r="B132" s="42"/>
      <c r="C132" s="47"/>
      <c r="D132" s="41"/>
      <c r="E132" s="43"/>
      <c r="F132" s="42"/>
      <c r="G132" s="47"/>
      <c r="H132" s="41"/>
      <c r="I132" s="43"/>
      <c r="J132" s="42"/>
      <c r="K132" s="47"/>
      <c r="L132" s="41"/>
      <c r="M132" s="43"/>
      <c r="N132" s="42"/>
      <c r="O132" s="42"/>
      <c r="P132" s="41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</row>
    <row r="133" spans="1:36" ht="18" customHeight="1" x14ac:dyDescent="0.35">
      <c r="A133" s="43"/>
      <c r="B133" s="42"/>
      <c r="C133" s="47"/>
      <c r="D133" s="41"/>
      <c r="E133" s="43"/>
      <c r="F133" s="42"/>
      <c r="G133" s="47"/>
      <c r="H133" s="41"/>
      <c r="I133" s="43"/>
      <c r="J133" s="42"/>
      <c r="K133" s="47"/>
      <c r="L133" s="41"/>
      <c r="M133" s="43"/>
      <c r="N133" s="42"/>
      <c r="O133" s="42"/>
      <c r="P133" s="41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</row>
    <row r="134" spans="1:36" ht="18" customHeight="1" x14ac:dyDescent="0.35">
      <c r="A134" s="43"/>
      <c r="B134" s="42"/>
      <c r="C134" s="47"/>
      <c r="D134" s="41"/>
      <c r="E134" s="43"/>
      <c r="F134" s="42"/>
      <c r="G134" s="47"/>
      <c r="H134" s="41"/>
      <c r="I134" s="43"/>
      <c r="J134" s="42"/>
      <c r="K134" s="47"/>
      <c r="L134" s="41"/>
      <c r="M134" s="43"/>
      <c r="N134" s="42"/>
      <c r="O134" s="42"/>
      <c r="P134" s="41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</row>
    <row r="135" spans="1:36" ht="18" customHeight="1" x14ac:dyDescent="0.35">
      <c r="A135" s="43"/>
      <c r="B135" s="42"/>
      <c r="C135" s="42"/>
      <c r="D135" s="41"/>
      <c r="E135" s="43"/>
      <c r="F135" s="42"/>
      <c r="G135" s="42"/>
      <c r="H135" s="41"/>
      <c r="I135" s="43"/>
      <c r="J135" s="42"/>
      <c r="K135" s="42"/>
      <c r="L135" s="41"/>
      <c r="M135" s="43"/>
      <c r="N135" s="42"/>
      <c r="O135" s="42"/>
      <c r="P135" s="41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</row>
    <row r="136" spans="1:36" ht="18" customHeight="1" x14ac:dyDescent="0.35">
      <c r="A136" s="43"/>
      <c r="B136" s="42"/>
      <c r="C136" s="42"/>
      <c r="D136" s="41"/>
      <c r="E136" s="43"/>
      <c r="F136" s="42"/>
      <c r="G136" s="42"/>
      <c r="H136" s="41"/>
      <c r="I136" s="43"/>
      <c r="J136" s="42"/>
      <c r="K136" s="42"/>
      <c r="L136" s="41"/>
      <c r="M136" s="43"/>
      <c r="N136" s="42"/>
      <c r="O136" s="42"/>
      <c r="P136" s="41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</row>
    <row r="137" spans="1:36" ht="18" customHeight="1" x14ac:dyDescent="0.35">
      <c r="A137" s="43"/>
      <c r="B137" s="42"/>
      <c r="C137" s="42"/>
      <c r="D137" s="41"/>
      <c r="E137" s="43"/>
      <c r="F137" s="42"/>
      <c r="G137" s="42"/>
      <c r="H137" s="41"/>
      <c r="I137" s="43"/>
      <c r="J137" s="42"/>
      <c r="K137" s="42"/>
      <c r="L137" s="41"/>
      <c r="M137" s="43"/>
      <c r="N137" s="42"/>
      <c r="O137" s="42"/>
      <c r="P137" s="41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</row>
    <row r="138" spans="1:36" ht="18" customHeight="1" x14ac:dyDescent="0.35">
      <c r="A138" s="43"/>
      <c r="B138" s="105"/>
      <c r="C138" s="92"/>
      <c r="D138" s="41"/>
      <c r="E138" s="43"/>
      <c r="F138" s="105"/>
      <c r="G138" s="92"/>
      <c r="H138" s="41"/>
      <c r="I138" s="43"/>
      <c r="J138" s="105"/>
      <c r="K138" s="92"/>
      <c r="L138" s="41"/>
      <c r="M138" s="43"/>
      <c r="N138" s="42"/>
      <c r="O138" s="42"/>
      <c r="P138" s="41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</row>
    <row r="139" spans="1:36" ht="18" customHeight="1" x14ac:dyDescent="0.35">
      <c r="A139" s="43"/>
      <c r="B139" s="47"/>
      <c r="C139" s="47"/>
      <c r="D139" s="41"/>
      <c r="E139" s="43"/>
      <c r="F139" s="47"/>
      <c r="G139" s="47"/>
      <c r="H139" s="41"/>
      <c r="I139" s="43"/>
      <c r="J139" s="47"/>
      <c r="K139" s="47"/>
      <c r="L139" s="41"/>
      <c r="M139" s="43"/>
      <c r="N139" s="42"/>
      <c r="O139" s="42"/>
      <c r="P139" s="41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</row>
    <row r="140" spans="1:36" ht="18" customHeight="1" x14ac:dyDescent="0.35">
      <c r="A140" s="43"/>
      <c r="B140" s="42"/>
      <c r="C140" s="47"/>
      <c r="D140" s="41"/>
      <c r="E140" s="43"/>
      <c r="F140" s="42"/>
      <c r="G140" s="47"/>
      <c r="H140" s="41"/>
      <c r="I140" s="43"/>
      <c r="J140" s="42"/>
      <c r="K140" s="47"/>
      <c r="L140" s="41"/>
      <c r="M140" s="43"/>
      <c r="N140" s="42"/>
      <c r="O140" s="42"/>
      <c r="P140" s="41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</row>
    <row r="141" spans="1:36" ht="18" customHeight="1" x14ac:dyDescent="0.35">
      <c r="A141" s="43"/>
      <c r="B141" s="42"/>
      <c r="C141" s="47"/>
      <c r="D141" s="41"/>
      <c r="E141" s="43"/>
      <c r="F141" s="42"/>
      <c r="G141" s="47"/>
      <c r="H141" s="41"/>
      <c r="I141" s="43"/>
      <c r="J141" s="42"/>
      <c r="K141" s="47"/>
      <c r="L141" s="41"/>
      <c r="M141" s="43"/>
      <c r="N141" s="42"/>
      <c r="O141" s="42"/>
      <c r="P141" s="41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</row>
    <row r="142" spans="1:36" ht="18" customHeight="1" x14ac:dyDescent="0.35">
      <c r="A142" s="43"/>
      <c r="B142" s="42"/>
      <c r="C142" s="47"/>
      <c r="D142" s="41"/>
      <c r="E142" s="43"/>
      <c r="F142" s="42"/>
      <c r="G142" s="47"/>
      <c r="H142" s="41"/>
      <c r="I142" s="43"/>
      <c r="J142" s="42"/>
      <c r="K142" s="47"/>
      <c r="L142" s="41"/>
      <c r="M142" s="43"/>
      <c r="N142" s="42"/>
      <c r="O142" s="42"/>
      <c r="P142" s="41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</row>
    <row r="143" spans="1:36" ht="18" customHeight="1" x14ac:dyDescent="0.35">
      <c r="A143" s="43"/>
      <c r="B143" s="42"/>
      <c r="C143" s="47"/>
      <c r="D143" s="41"/>
      <c r="E143" s="43"/>
      <c r="F143" s="42"/>
      <c r="G143" s="47"/>
      <c r="H143" s="41"/>
      <c r="I143" s="43"/>
      <c r="J143" s="42"/>
      <c r="K143" s="47"/>
      <c r="L143" s="41"/>
      <c r="M143" s="43"/>
      <c r="N143" s="42"/>
      <c r="O143" s="42"/>
      <c r="P143" s="41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</row>
    <row r="144" spans="1:36" ht="18" customHeight="1" x14ac:dyDescent="0.35">
      <c r="A144" s="43"/>
      <c r="B144" s="42"/>
      <c r="C144" s="47"/>
      <c r="D144" s="41"/>
      <c r="E144" s="43"/>
      <c r="F144" s="42"/>
      <c r="G144" s="47"/>
      <c r="H144" s="41"/>
      <c r="I144" s="43"/>
      <c r="J144" s="42"/>
      <c r="K144" s="47"/>
      <c r="L144" s="41"/>
      <c r="M144" s="43"/>
      <c r="N144" s="42"/>
      <c r="O144" s="42"/>
      <c r="P144" s="41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</row>
    <row r="145" spans="1:36" ht="18" customHeight="1" x14ac:dyDescent="0.35">
      <c r="A145" s="43"/>
      <c r="B145" s="42"/>
      <c r="C145" s="47"/>
      <c r="D145" s="41"/>
      <c r="E145" s="43"/>
      <c r="F145" s="42"/>
      <c r="G145" s="47"/>
      <c r="H145" s="41"/>
      <c r="I145" s="43"/>
      <c r="J145" s="42"/>
      <c r="K145" s="47"/>
      <c r="L145" s="41"/>
      <c r="M145" s="43"/>
      <c r="N145" s="42"/>
      <c r="O145" s="42"/>
      <c r="P145" s="41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</row>
    <row r="146" spans="1:36" ht="18" customHeight="1" x14ac:dyDescent="0.35">
      <c r="A146" s="43"/>
      <c r="B146" s="42"/>
      <c r="C146" s="47"/>
      <c r="D146" s="41"/>
      <c r="E146" s="43"/>
      <c r="F146" s="42"/>
      <c r="G146" s="47"/>
      <c r="H146" s="41"/>
      <c r="I146" s="43"/>
      <c r="J146" s="42"/>
      <c r="K146" s="47"/>
      <c r="L146" s="41"/>
      <c r="M146" s="43"/>
      <c r="N146" s="42"/>
      <c r="O146" s="42"/>
      <c r="P146" s="41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</row>
    <row r="147" spans="1:36" ht="18" customHeight="1" x14ac:dyDescent="0.35">
      <c r="A147" s="43"/>
      <c r="B147" s="42"/>
      <c r="C147" s="47"/>
      <c r="D147" s="41"/>
      <c r="E147" s="43"/>
      <c r="F147" s="42"/>
      <c r="G147" s="47"/>
      <c r="H147" s="41"/>
      <c r="I147" s="43"/>
      <c r="J147" s="42"/>
      <c r="K147" s="47"/>
      <c r="L147" s="41"/>
      <c r="M147" s="43"/>
      <c r="N147" s="42"/>
      <c r="O147" s="42"/>
      <c r="P147" s="41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</row>
    <row r="148" spans="1:36" ht="18" customHeight="1" x14ac:dyDescent="0.35">
      <c r="A148" s="43"/>
      <c r="B148" s="42"/>
      <c r="C148" s="47"/>
      <c r="D148" s="41"/>
      <c r="E148" s="43"/>
      <c r="F148" s="42"/>
      <c r="G148" s="47"/>
      <c r="H148" s="41"/>
      <c r="I148" s="43"/>
      <c r="J148" s="42"/>
      <c r="K148" s="47"/>
      <c r="L148" s="41"/>
      <c r="M148" s="43"/>
      <c r="N148" s="42"/>
      <c r="O148" s="42"/>
      <c r="P148" s="41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</row>
    <row r="149" spans="1:36" ht="18" customHeight="1" x14ac:dyDescent="0.35">
      <c r="A149" s="43"/>
      <c r="B149" s="42"/>
      <c r="C149" s="47"/>
      <c r="D149" s="41"/>
      <c r="E149" s="43"/>
      <c r="F149" s="42"/>
      <c r="G149" s="47"/>
      <c r="H149" s="41"/>
      <c r="I149" s="43"/>
      <c r="J149" s="42"/>
      <c r="K149" s="47"/>
      <c r="L149" s="41"/>
      <c r="M149" s="43"/>
      <c r="N149" s="42"/>
      <c r="O149" s="42"/>
      <c r="P149" s="41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</row>
    <row r="150" spans="1:36" ht="18" customHeight="1" x14ac:dyDescent="0.35">
      <c r="A150" s="43"/>
      <c r="B150" s="42"/>
      <c r="C150" s="42"/>
      <c r="D150" s="41"/>
      <c r="E150" s="43"/>
      <c r="F150" s="42"/>
      <c r="G150" s="42"/>
      <c r="H150" s="41"/>
      <c r="I150" s="43"/>
      <c r="J150" s="42"/>
      <c r="K150" s="42"/>
      <c r="L150" s="41"/>
      <c r="M150" s="43"/>
      <c r="N150" s="42"/>
      <c r="O150" s="42"/>
      <c r="P150" s="41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</row>
    <row r="151" spans="1:36" ht="18" customHeight="1" x14ac:dyDescent="0.35">
      <c r="A151" s="43"/>
      <c r="B151" s="42"/>
      <c r="C151" s="42"/>
      <c r="D151" s="41"/>
      <c r="E151" s="43"/>
      <c r="F151" s="42"/>
      <c r="G151" s="42"/>
      <c r="H151" s="41"/>
      <c r="I151" s="43"/>
      <c r="J151" s="42"/>
      <c r="K151" s="42"/>
      <c r="L151" s="41"/>
      <c r="M151" s="43"/>
      <c r="N151" s="42"/>
      <c r="O151" s="42"/>
      <c r="P151" s="41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</row>
    <row r="152" spans="1:36" ht="18" customHeight="1" x14ac:dyDescent="0.35">
      <c r="A152" s="43"/>
      <c r="B152" s="42"/>
      <c r="C152" s="42"/>
      <c r="D152" s="41"/>
      <c r="E152" s="43"/>
      <c r="F152" s="42"/>
      <c r="G152" s="42"/>
      <c r="H152" s="41"/>
      <c r="I152" s="43"/>
      <c r="J152" s="42"/>
      <c r="K152" s="42"/>
      <c r="L152" s="41"/>
      <c r="M152" s="43"/>
      <c r="N152" s="42"/>
      <c r="O152" s="42"/>
      <c r="P152" s="41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</row>
    <row r="153" spans="1:36" ht="18" customHeight="1" x14ac:dyDescent="0.35">
      <c r="A153" s="43"/>
      <c r="B153" s="42"/>
      <c r="C153" s="42"/>
      <c r="D153" s="41"/>
      <c r="E153" s="43"/>
      <c r="F153" s="42"/>
      <c r="G153" s="42"/>
      <c r="H153" s="41"/>
      <c r="I153" s="43"/>
      <c r="J153" s="42"/>
      <c r="K153" s="42"/>
      <c r="L153" s="41"/>
      <c r="M153" s="43"/>
      <c r="N153" s="42"/>
      <c r="O153" s="42"/>
      <c r="P153" s="41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</row>
    <row r="154" spans="1:36" ht="18" customHeight="1" x14ac:dyDescent="0.35">
      <c r="A154" s="43"/>
      <c r="B154" s="105"/>
      <c r="C154" s="92"/>
      <c r="D154" s="41"/>
      <c r="E154" s="43"/>
      <c r="F154" s="105"/>
      <c r="G154" s="92"/>
      <c r="H154" s="41"/>
      <c r="I154" s="43"/>
      <c r="J154" s="105"/>
      <c r="K154" s="92"/>
      <c r="L154" s="41"/>
      <c r="M154" s="43"/>
      <c r="N154" s="42"/>
      <c r="O154" s="42"/>
      <c r="P154" s="41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</row>
    <row r="155" spans="1:36" ht="18" customHeight="1" x14ac:dyDescent="0.35">
      <c r="A155" s="43"/>
      <c r="B155" s="47"/>
      <c r="C155" s="47"/>
      <c r="D155" s="41"/>
      <c r="E155" s="43"/>
      <c r="F155" s="47"/>
      <c r="G155" s="47"/>
      <c r="H155" s="41"/>
      <c r="I155" s="43"/>
      <c r="J155" s="47"/>
      <c r="K155" s="47"/>
      <c r="L155" s="41"/>
      <c r="M155" s="43"/>
      <c r="N155" s="42"/>
      <c r="O155" s="42"/>
      <c r="P155" s="41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</row>
    <row r="156" spans="1:36" ht="18" customHeight="1" x14ac:dyDescent="0.35">
      <c r="A156" s="43"/>
      <c r="B156" s="42"/>
      <c r="C156" s="47"/>
      <c r="D156" s="41"/>
      <c r="E156" s="43"/>
      <c r="F156" s="42"/>
      <c r="G156" s="47"/>
      <c r="H156" s="41"/>
      <c r="I156" s="43"/>
      <c r="J156" s="42"/>
      <c r="K156" s="47"/>
      <c r="L156" s="41"/>
      <c r="M156" s="43"/>
      <c r="N156" s="42"/>
      <c r="O156" s="42"/>
      <c r="P156" s="41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</row>
    <row r="157" spans="1:36" ht="18" customHeight="1" x14ac:dyDescent="0.35">
      <c r="A157" s="43"/>
      <c r="B157" s="42"/>
      <c r="C157" s="47"/>
      <c r="D157" s="41"/>
      <c r="E157" s="43"/>
      <c r="F157" s="42"/>
      <c r="G157" s="47"/>
      <c r="H157" s="41"/>
      <c r="I157" s="43"/>
      <c r="J157" s="42"/>
      <c r="K157" s="47"/>
      <c r="L157" s="41"/>
      <c r="M157" s="43"/>
      <c r="N157" s="42"/>
      <c r="O157" s="42"/>
      <c r="P157" s="41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</row>
    <row r="158" spans="1:36" ht="18" customHeight="1" x14ac:dyDescent="0.35">
      <c r="A158" s="43"/>
      <c r="B158" s="42"/>
      <c r="C158" s="47"/>
      <c r="D158" s="41"/>
      <c r="E158" s="43"/>
      <c r="F158" s="42"/>
      <c r="G158" s="47"/>
      <c r="H158" s="41"/>
      <c r="I158" s="43"/>
      <c r="J158" s="42"/>
      <c r="K158" s="47"/>
      <c r="L158" s="41"/>
      <c r="M158" s="43"/>
      <c r="N158" s="42"/>
      <c r="O158" s="42"/>
      <c r="P158" s="41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</row>
    <row r="159" spans="1:36" ht="18" customHeight="1" x14ac:dyDescent="0.35">
      <c r="A159" s="43"/>
      <c r="B159" s="42"/>
      <c r="C159" s="47"/>
      <c r="D159" s="41"/>
      <c r="E159" s="43"/>
      <c r="F159" s="42"/>
      <c r="G159" s="47"/>
      <c r="H159" s="41"/>
      <c r="I159" s="43"/>
      <c r="J159" s="42"/>
      <c r="K159" s="47"/>
      <c r="L159" s="41"/>
      <c r="M159" s="43"/>
      <c r="N159" s="42"/>
      <c r="O159" s="42"/>
      <c r="P159" s="41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</row>
    <row r="160" spans="1:36" ht="18" customHeight="1" x14ac:dyDescent="0.35">
      <c r="A160" s="43"/>
      <c r="B160" s="42"/>
      <c r="C160" s="47"/>
      <c r="D160" s="41"/>
      <c r="E160" s="43"/>
      <c r="F160" s="42"/>
      <c r="G160" s="47"/>
      <c r="H160" s="41"/>
      <c r="I160" s="43"/>
      <c r="J160" s="42"/>
      <c r="K160" s="47"/>
      <c r="L160" s="41"/>
      <c r="M160" s="43"/>
      <c r="N160" s="42"/>
      <c r="O160" s="42"/>
      <c r="P160" s="41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</row>
    <row r="161" spans="1:36" ht="18" customHeight="1" x14ac:dyDescent="0.35">
      <c r="A161" s="43"/>
      <c r="B161" s="42"/>
      <c r="C161" s="47"/>
      <c r="D161" s="41"/>
      <c r="E161" s="43"/>
      <c r="F161" s="42"/>
      <c r="G161" s="47"/>
      <c r="H161" s="41"/>
      <c r="I161" s="43"/>
      <c r="J161" s="42"/>
      <c r="K161" s="47"/>
      <c r="L161" s="41"/>
      <c r="M161" s="43"/>
      <c r="N161" s="42"/>
      <c r="O161" s="42"/>
      <c r="P161" s="41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</row>
    <row r="162" spans="1:36" ht="18" customHeight="1" x14ac:dyDescent="0.35">
      <c r="A162" s="43"/>
      <c r="B162" s="42"/>
      <c r="C162" s="47"/>
      <c r="D162" s="41"/>
      <c r="E162" s="43"/>
      <c r="F162" s="42"/>
      <c r="G162" s="47"/>
      <c r="H162" s="41"/>
      <c r="I162" s="43"/>
      <c r="J162" s="42"/>
      <c r="K162" s="47"/>
      <c r="L162" s="41"/>
      <c r="M162" s="43"/>
      <c r="N162" s="42"/>
      <c r="O162" s="42"/>
      <c r="P162" s="41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</row>
    <row r="163" spans="1:36" ht="18" customHeight="1" x14ac:dyDescent="0.35">
      <c r="A163" s="43"/>
      <c r="B163" s="42"/>
      <c r="C163" s="47"/>
      <c r="D163" s="41"/>
      <c r="E163" s="43"/>
      <c r="F163" s="42"/>
      <c r="G163" s="47"/>
      <c r="H163" s="41"/>
      <c r="I163" s="43"/>
      <c r="J163" s="42"/>
      <c r="K163" s="47"/>
      <c r="L163" s="41"/>
      <c r="M163" s="43"/>
      <c r="N163" s="42"/>
      <c r="O163" s="42"/>
      <c r="P163" s="41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</row>
    <row r="164" spans="1:36" ht="18" customHeight="1" x14ac:dyDescent="0.35">
      <c r="A164" s="43"/>
      <c r="B164" s="42"/>
      <c r="C164" s="47"/>
      <c r="D164" s="41"/>
      <c r="E164" s="43"/>
      <c r="F164" s="42"/>
      <c r="G164" s="47"/>
      <c r="H164" s="41"/>
      <c r="I164" s="43"/>
      <c r="J164" s="42"/>
      <c r="K164" s="47"/>
      <c r="L164" s="41"/>
      <c r="M164" s="43"/>
      <c r="N164" s="42"/>
      <c r="O164" s="42"/>
      <c r="P164" s="41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</row>
    <row r="165" spans="1:36" ht="18" customHeight="1" x14ac:dyDescent="0.35">
      <c r="A165" s="43"/>
      <c r="B165" s="42"/>
      <c r="C165" s="47"/>
      <c r="D165" s="41"/>
      <c r="E165" s="43"/>
      <c r="F165" s="42"/>
      <c r="G165" s="47"/>
      <c r="H165" s="41"/>
      <c r="I165" s="43"/>
      <c r="J165" s="42"/>
      <c r="K165" s="47"/>
      <c r="L165" s="41"/>
      <c r="M165" s="43"/>
      <c r="N165" s="42"/>
      <c r="O165" s="42"/>
      <c r="P165" s="41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</row>
    <row r="166" spans="1:36" ht="18" customHeight="1" x14ac:dyDescent="0.35">
      <c r="A166" s="43"/>
      <c r="B166" s="42"/>
      <c r="C166" s="42"/>
      <c r="D166" s="41"/>
      <c r="E166" s="43"/>
      <c r="F166" s="42"/>
      <c r="G166" s="42"/>
      <c r="H166" s="41"/>
      <c r="I166" s="43"/>
      <c r="J166" s="42"/>
      <c r="K166" s="42"/>
      <c r="L166" s="41"/>
      <c r="M166" s="43"/>
      <c r="N166" s="42"/>
      <c r="O166" s="42"/>
      <c r="P166" s="41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</row>
    <row r="167" spans="1:36" ht="18" customHeight="1" x14ac:dyDescent="0.35">
      <c r="A167" s="43"/>
      <c r="B167" s="42"/>
      <c r="C167" s="42"/>
      <c r="D167" s="41"/>
      <c r="E167" s="43"/>
      <c r="F167" s="42"/>
      <c r="G167" s="42"/>
      <c r="H167" s="41"/>
      <c r="I167" s="43"/>
      <c r="J167" s="42"/>
      <c r="K167" s="42"/>
      <c r="L167" s="41"/>
      <c r="M167" s="43"/>
      <c r="N167" s="42"/>
      <c r="O167" s="42"/>
      <c r="P167" s="41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</row>
    <row r="168" spans="1:36" ht="18" customHeight="1" x14ac:dyDescent="0.35">
      <c r="A168" s="43"/>
      <c r="B168" s="42"/>
      <c r="C168" s="42"/>
      <c r="D168" s="41"/>
      <c r="E168" s="43"/>
      <c r="F168" s="42"/>
      <c r="G168" s="42"/>
      <c r="H168" s="41"/>
      <c r="I168" s="43"/>
      <c r="J168" s="42"/>
      <c r="K168" s="42"/>
      <c r="L168" s="41"/>
      <c r="M168" s="43"/>
      <c r="N168" s="42"/>
      <c r="O168" s="42"/>
      <c r="P168" s="41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</row>
    <row r="169" spans="1:36" ht="18" customHeight="1" x14ac:dyDescent="0.35">
      <c r="A169" s="43"/>
      <c r="B169" s="42"/>
      <c r="C169" s="42"/>
      <c r="D169" s="41"/>
      <c r="E169" s="43"/>
      <c r="F169" s="42"/>
      <c r="G169" s="42"/>
      <c r="H169" s="41"/>
      <c r="I169" s="43"/>
      <c r="J169" s="42"/>
      <c r="K169" s="42"/>
      <c r="L169" s="41"/>
      <c r="M169" s="43"/>
      <c r="N169" s="42"/>
      <c r="O169" s="42"/>
      <c r="P169" s="41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</row>
    <row r="170" spans="1:36" ht="18" customHeight="1" x14ac:dyDescent="0.35">
      <c r="A170" s="43"/>
      <c r="B170" s="105"/>
      <c r="C170" s="92"/>
      <c r="D170" s="41"/>
      <c r="E170" s="43"/>
      <c r="F170" s="105"/>
      <c r="G170" s="92"/>
      <c r="H170" s="41"/>
      <c r="I170" s="43"/>
      <c r="J170" s="105"/>
      <c r="K170" s="92"/>
      <c r="L170" s="41"/>
      <c r="M170" s="43"/>
      <c r="N170" s="42"/>
      <c r="O170" s="42"/>
      <c r="P170" s="41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</row>
    <row r="171" spans="1:36" ht="18" customHeight="1" x14ac:dyDescent="0.35">
      <c r="A171" s="43"/>
      <c r="B171" s="47"/>
      <c r="C171" s="47"/>
      <c r="D171" s="41"/>
      <c r="E171" s="43"/>
      <c r="F171" s="47"/>
      <c r="G171" s="47"/>
      <c r="H171" s="41"/>
      <c r="I171" s="43"/>
      <c r="J171" s="47"/>
      <c r="K171" s="47"/>
      <c r="L171" s="41"/>
      <c r="M171" s="43"/>
      <c r="N171" s="42"/>
      <c r="O171" s="42"/>
      <c r="P171" s="41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</row>
    <row r="172" spans="1:36" ht="18" customHeight="1" x14ac:dyDescent="0.35">
      <c r="A172" s="43"/>
      <c r="B172" s="42"/>
      <c r="C172" s="47"/>
      <c r="D172" s="41"/>
      <c r="E172" s="43"/>
      <c r="F172" s="42"/>
      <c r="G172" s="47"/>
      <c r="H172" s="41"/>
      <c r="I172" s="43"/>
      <c r="J172" s="42"/>
      <c r="K172" s="47"/>
      <c r="L172" s="41"/>
      <c r="M172" s="43"/>
      <c r="N172" s="42"/>
      <c r="O172" s="42"/>
      <c r="P172" s="41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</row>
    <row r="173" spans="1:36" ht="18" customHeight="1" x14ac:dyDescent="0.35">
      <c r="A173" s="43"/>
      <c r="B173" s="42"/>
      <c r="C173" s="47"/>
      <c r="D173" s="41"/>
      <c r="E173" s="43"/>
      <c r="F173" s="42"/>
      <c r="G173" s="47"/>
      <c r="H173" s="41"/>
      <c r="I173" s="43"/>
      <c r="J173" s="42"/>
      <c r="K173" s="47"/>
      <c r="L173" s="41"/>
      <c r="M173" s="43"/>
      <c r="N173" s="42"/>
      <c r="O173" s="42"/>
      <c r="P173" s="41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</row>
    <row r="174" spans="1:36" ht="18" customHeight="1" x14ac:dyDescent="0.35">
      <c r="A174" s="43"/>
      <c r="B174" s="42"/>
      <c r="C174" s="47"/>
      <c r="D174" s="41"/>
      <c r="E174" s="43"/>
      <c r="F174" s="42"/>
      <c r="G174" s="47"/>
      <c r="H174" s="41"/>
      <c r="I174" s="43"/>
      <c r="J174" s="42"/>
      <c r="K174" s="47"/>
      <c r="L174" s="41"/>
      <c r="M174" s="43"/>
      <c r="N174" s="42"/>
      <c r="O174" s="42"/>
      <c r="P174" s="41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</row>
    <row r="175" spans="1:36" ht="18" customHeight="1" x14ac:dyDescent="0.35">
      <c r="A175" s="43"/>
      <c r="B175" s="42"/>
      <c r="C175" s="47"/>
      <c r="D175" s="41"/>
      <c r="E175" s="43"/>
      <c r="F175" s="42"/>
      <c r="G175" s="47"/>
      <c r="H175" s="41"/>
      <c r="I175" s="43"/>
      <c r="J175" s="42"/>
      <c r="K175" s="47"/>
      <c r="L175" s="41"/>
      <c r="M175" s="43"/>
      <c r="N175" s="42"/>
      <c r="O175" s="42"/>
      <c r="P175" s="41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</row>
    <row r="176" spans="1:36" ht="18" customHeight="1" x14ac:dyDescent="0.35">
      <c r="A176" s="43"/>
      <c r="B176" s="42"/>
      <c r="C176" s="47"/>
      <c r="D176" s="41"/>
      <c r="E176" s="43"/>
      <c r="F176" s="42"/>
      <c r="G176" s="47"/>
      <c r="H176" s="41"/>
      <c r="I176" s="43"/>
      <c r="J176" s="42"/>
      <c r="K176" s="47"/>
      <c r="L176" s="41"/>
      <c r="M176" s="43"/>
      <c r="N176" s="42"/>
      <c r="O176" s="42"/>
      <c r="P176" s="41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</row>
    <row r="177" spans="1:36" ht="18" customHeight="1" x14ac:dyDescent="0.35">
      <c r="A177" s="43"/>
      <c r="B177" s="42"/>
      <c r="C177" s="47"/>
      <c r="D177" s="41"/>
      <c r="E177" s="43"/>
      <c r="F177" s="42"/>
      <c r="G177" s="47"/>
      <c r="H177" s="41"/>
      <c r="I177" s="43"/>
      <c r="J177" s="42"/>
      <c r="K177" s="47"/>
      <c r="L177" s="41"/>
      <c r="M177" s="43"/>
      <c r="N177" s="42"/>
      <c r="O177" s="42"/>
      <c r="P177" s="41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</row>
    <row r="178" spans="1:36" ht="18" customHeight="1" x14ac:dyDescent="0.35">
      <c r="A178" s="43"/>
      <c r="B178" s="42"/>
      <c r="C178" s="47"/>
      <c r="D178" s="41"/>
      <c r="E178" s="43"/>
      <c r="F178" s="42"/>
      <c r="G178" s="47"/>
      <c r="H178" s="41"/>
      <c r="I178" s="43"/>
      <c r="J178" s="42"/>
      <c r="K178" s="47"/>
      <c r="L178" s="41"/>
      <c r="M178" s="43"/>
      <c r="N178" s="42"/>
      <c r="O178" s="42"/>
      <c r="P178" s="41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</row>
    <row r="179" spans="1:36" ht="18" customHeight="1" x14ac:dyDescent="0.35">
      <c r="A179" s="43"/>
      <c r="B179" s="42"/>
      <c r="C179" s="47"/>
      <c r="D179" s="41"/>
      <c r="E179" s="43"/>
      <c r="F179" s="42"/>
      <c r="G179" s="47"/>
      <c r="H179" s="41"/>
      <c r="I179" s="43"/>
      <c r="J179" s="42"/>
      <c r="K179" s="47"/>
      <c r="L179" s="41"/>
      <c r="M179" s="43"/>
      <c r="N179" s="42"/>
      <c r="O179" s="42"/>
      <c r="P179" s="41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</row>
    <row r="180" spans="1:36" ht="18" customHeight="1" x14ac:dyDescent="0.35">
      <c r="A180" s="43"/>
      <c r="B180" s="42"/>
      <c r="C180" s="47"/>
      <c r="D180" s="41"/>
      <c r="E180" s="43"/>
      <c r="F180" s="42"/>
      <c r="G180" s="47"/>
      <c r="H180" s="41"/>
      <c r="I180" s="43"/>
      <c r="J180" s="42"/>
      <c r="K180" s="47"/>
      <c r="L180" s="41"/>
      <c r="M180" s="43"/>
      <c r="N180" s="42"/>
      <c r="O180" s="42"/>
      <c r="P180" s="41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</row>
    <row r="181" spans="1:36" ht="18" customHeight="1" x14ac:dyDescent="0.35">
      <c r="A181" s="43"/>
      <c r="B181" s="42"/>
      <c r="C181" s="47"/>
      <c r="D181" s="41"/>
      <c r="E181" s="43"/>
      <c r="F181" s="42"/>
      <c r="G181" s="47"/>
      <c r="H181" s="41"/>
      <c r="I181" s="43"/>
      <c r="J181" s="42"/>
      <c r="K181" s="47"/>
      <c r="L181" s="41"/>
      <c r="M181" s="43"/>
      <c r="N181" s="42"/>
      <c r="O181" s="42"/>
      <c r="P181" s="41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</row>
    <row r="182" spans="1:36" ht="18" customHeight="1" x14ac:dyDescent="0.35">
      <c r="A182" s="43"/>
      <c r="B182" s="42"/>
      <c r="C182" s="42"/>
      <c r="D182" s="41"/>
      <c r="E182" s="43"/>
      <c r="F182" s="42"/>
      <c r="G182" s="42"/>
      <c r="H182" s="41"/>
      <c r="I182" s="43"/>
      <c r="J182" s="42"/>
      <c r="K182" s="42"/>
      <c r="L182" s="41"/>
      <c r="M182" s="43"/>
      <c r="N182" s="42"/>
      <c r="O182" s="42"/>
      <c r="P182" s="41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</row>
    <row r="183" spans="1:36" ht="18" customHeight="1" x14ac:dyDescent="0.35">
      <c r="A183" s="43"/>
      <c r="B183" s="42"/>
      <c r="C183" s="42"/>
      <c r="D183" s="41"/>
      <c r="E183" s="43"/>
      <c r="F183" s="42"/>
      <c r="G183" s="42"/>
      <c r="H183" s="41"/>
      <c r="I183" s="43"/>
      <c r="J183" s="42"/>
      <c r="K183" s="42"/>
      <c r="L183" s="41"/>
      <c r="M183" s="43"/>
      <c r="N183" s="42"/>
      <c r="O183" s="42"/>
      <c r="P183" s="41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</row>
    <row r="184" spans="1:36" ht="18" customHeight="1" x14ac:dyDescent="0.35">
      <c r="A184" s="43"/>
      <c r="B184" s="42"/>
      <c r="C184" s="42"/>
      <c r="D184" s="41"/>
      <c r="E184" s="43"/>
      <c r="F184" s="42"/>
      <c r="G184" s="42"/>
      <c r="H184" s="41"/>
      <c r="I184" s="43"/>
      <c r="J184" s="42"/>
      <c r="K184" s="42"/>
      <c r="L184" s="41"/>
      <c r="M184" s="43"/>
      <c r="N184" s="42"/>
      <c r="O184" s="42"/>
      <c r="P184" s="41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</row>
    <row r="185" spans="1:36" ht="18" customHeight="1" x14ac:dyDescent="0.35">
      <c r="A185" s="43"/>
      <c r="B185" s="42"/>
      <c r="C185" s="42"/>
      <c r="D185" s="41"/>
      <c r="E185" s="43"/>
      <c r="F185" s="42"/>
      <c r="G185" s="42"/>
      <c r="H185" s="41"/>
      <c r="I185" s="43"/>
      <c r="J185" s="42"/>
      <c r="K185" s="42"/>
      <c r="L185" s="41"/>
      <c r="M185" s="43"/>
      <c r="N185" s="42"/>
      <c r="O185" s="42"/>
      <c r="P185" s="41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</row>
    <row r="186" spans="1:36" ht="18" customHeight="1" x14ac:dyDescent="0.35">
      <c r="A186" s="43"/>
      <c r="B186" s="42"/>
      <c r="C186" s="42"/>
      <c r="D186" s="41"/>
      <c r="E186" s="43"/>
      <c r="F186" s="42"/>
      <c r="G186" s="42"/>
      <c r="H186" s="41"/>
      <c r="I186" s="43"/>
      <c r="J186" s="42"/>
      <c r="K186" s="42"/>
      <c r="L186" s="41"/>
      <c r="M186" s="43"/>
      <c r="N186" s="42"/>
      <c r="O186" s="42"/>
      <c r="P186" s="41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</row>
    <row r="187" spans="1:36" ht="18" customHeight="1" x14ac:dyDescent="0.35">
      <c r="A187" s="43"/>
      <c r="B187" s="42"/>
      <c r="C187" s="42"/>
      <c r="D187" s="41"/>
      <c r="E187" s="43"/>
      <c r="F187" s="42"/>
      <c r="G187" s="42"/>
      <c r="H187" s="41"/>
      <c r="I187" s="43"/>
      <c r="J187" s="42"/>
      <c r="K187" s="42"/>
      <c r="L187" s="41"/>
      <c r="M187" s="43"/>
      <c r="N187" s="42"/>
      <c r="O187" s="42"/>
      <c r="P187" s="41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</row>
    <row r="188" spans="1:36" ht="18" customHeight="1" x14ac:dyDescent="0.35">
      <c r="A188" s="43"/>
      <c r="B188" s="42"/>
      <c r="C188" s="42"/>
      <c r="D188" s="41"/>
      <c r="E188" s="43"/>
      <c r="F188" s="42"/>
      <c r="G188" s="42"/>
      <c r="H188" s="41"/>
      <c r="I188" s="43"/>
      <c r="J188" s="42"/>
      <c r="K188" s="42"/>
      <c r="L188" s="41"/>
      <c r="M188" s="43"/>
      <c r="N188" s="42"/>
      <c r="O188" s="42"/>
      <c r="P188" s="41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</row>
    <row r="189" spans="1:36" ht="18" customHeight="1" x14ac:dyDescent="0.35">
      <c r="A189" s="43"/>
      <c r="B189" s="42"/>
      <c r="C189" s="42"/>
      <c r="D189" s="41"/>
      <c r="E189" s="43"/>
      <c r="F189" s="42"/>
      <c r="G189" s="42"/>
      <c r="H189" s="41"/>
      <c r="I189" s="43"/>
      <c r="J189" s="42"/>
      <c r="K189" s="42"/>
      <c r="L189" s="41"/>
      <c r="M189" s="43"/>
      <c r="N189" s="42"/>
      <c r="O189" s="42"/>
      <c r="P189" s="41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</row>
    <row r="190" spans="1:36" ht="18" customHeight="1" x14ac:dyDescent="0.35">
      <c r="A190" s="43"/>
      <c r="B190" s="42"/>
      <c r="C190" s="42"/>
      <c r="D190" s="41"/>
      <c r="E190" s="43"/>
      <c r="F190" s="42"/>
      <c r="G190" s="42"/>
      <c r="H190" s="41"/>
      <c r="I190" s="43"/>
      <c r="J190" s="42"/>
      <c r="K190" s="42"/>
      <c r="L190" s="41"/>
      <c r="M190" s="43"/>
      <c r="N190" s="42"/>
      <c r="O190" s="42"/>
      <c r="P190" s="41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</row>
    <row r="191" spans="1:36" ht="18" customHeight="1" x14ac:dyDescent="0.35">
      <c r="A191" s="43"/>
      <c r="B191" s="42"/>
      <c r="C191" s="42"/>
      <c r="D191" s="41"/>
      <c r="E191" s="43"/>
      <c r="F191" s="42"/>
      <c r="G191" s="42"/>
      <c r="H191" s="41"/>
      <c r="I191" s="43"/>
      <c r="J191" s="42"/>
      <c r="K191" s="42"/>
      <c r="L191" s="41"/>
      <c r="M191" s="43"/>
      <c r="N191" s="42"/>
      <c r="O191" s="42"/>
      <c r="P191" s="41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</row>
    <row r="192" spans="1:36" ht="18" customHeight="1" x14ac:dyDescent="0.35">
      <c r="A192" s="43"/>
      <c r="B192" s="42"/>
      <c r="C192" s="42"/>
      <c r="D192" s="41"/>
      <c r="E192" s="43"/>
      <c r="F192" s="42"/>
      <c r="G192" s="42"/>
      <c r="H192" s="41"/>
      <c r="I192" s="43"/>
      <c r="J192" s="42"/>
      <c r="K192" s="42"/>
      <c r="L192" s="41"/>
      <c r="M192" s="43"/>
      <c r="N192" s="42"/>
      <c r="O192" s="42"/>
      <c r="P192" s="41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</row>
    <row r="193" spans="1:36" ht="18" customHeight="1" x14ac:dyDescent="0.35">
      <c r="A193" s="43"/>
      <c r="B193" s="42"/>
      <c r="C193" s="42"/>
      <c r="D193" s="41"/>
      <c r="E193" s="43"/>
      <c r="F193" s="42"/>
      <c r="G193" s="42"/>
      <c r="H193" s="41"/>
      <c r="I193" s="43"/>
      <c r="J193" s="42"/>
      <c r="K193" s="42"/>
      <c r="L193" s="41"/>
      <c r="M193" s="43"/>
      <c r="N193" s="42"/>
      <c r="O193" s="42"/>
      <c r="P193" s="41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</row>
    <row r="194" spans="1:36" ht="18" customHeight="1" x14ac:dyDescent="0.35">
      <c r="A194" s="43"/>
      <c r="B194" s="42"/>
      <c r="C194" s="42"/>
      <c r="D194" s="41"/>
      <c r="E194" s="43"/>
      <c r="F194" s="42"/>
      <c r="G194" s="42"/>
      <c r="H194" s="41"/>
      <c r="I194" s="43"/>
      <c r="J194" s="42"/>
      <c r="K194" s="42"/>
      <c r="L194" s="41"/>
      <c r="M194" s="43"/>
      <c r="N194" s="42"/>
      <c r="O194" s="42"/>
      <c r="P194" s="41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</row>
    <row r="195" spans="1:36" ht="18" customHeight="1" x14ac:dyDescent="0.35">
      <c r="A195" s="43"/>
      <c r="B195" s="42"/>
      <c r="C195" s="42"/>
      <c r="D195" s="41"/>
      <c r="E195" s="43"/>
      <c r="F195" s="42"/>
      <c r="G195" s="42"/>
      <c r="H195" s="41"/>
      <c r="I195" s="43"/>
      <c r="J195" s="42"/>
      <c r="K195" s="42"/>
      <c r="L195" s="41"/>
      <c r="M195" s="43"/>
      <c r="N195" s="42"/>
      <c r="O195" s="42"/>
      <c r="P195" s="41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</row>
    <row r="196" spans="1:36" ht="18" customHeight="1" x14ac:dyDescent="0.35">
      <c r="A196" s="43"/>
      <c r="B196" s="42"/>
      <c r="C196" s="42"/>
      <c r="D196" s="41"/>
      <c r="E196" s="43"/>
      <c r="F196" s="42"/>
      <c r="G196" s="42"/>
      <c r="H196" s="41"/>
      <c r="I196" s="43"/>
      <c r="J196" s="42"/>
      <c r="K196" s="42"/>
      <c r="L196" s="41"/>
      <c r="M196" s="43"/>
      <c r="N196" s="42"/>
      <c r="O196" s="42"/>
      <c r="P196" s="41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</row>
    <row r="197" spans="1:36" ht="18" customHeight="1" x14ac:dyDescent="0.35">
      <c r="A197" s="43"/>
      <c r="B197" s="42"/>
      <c r="C197" s="42"/>
      <c r="D197" s="41"/>
      <c r="E197" s="43"/>
      <c r="F197" s="42"/>
      <c r="G197" s="42"/>
      <c r="H197" s="41"/>
      <c r="I197" s="43"/>
      <c r="J197" s="42"/>
      <c r="K197" s="42"/>
      <c r="L197" s="41"/>
      <c r="M197" s="43"/>
      <c r="N197" s="42"/>
      <c r="O197" s="42"/>
      <c r="P197" s="41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</row>
    <row r="198" spans="1:36" ht="18" customHeight="1" x14ac:dyDescent="0.35">
      <c r="A198" s="43"/>
      <c r="B198" s="42"/>
      <c r="C198" s="42"/>
      <c r="D198" s="41"/>
      <c r="E198" s="43"/>
      <c r="F198" s="42"/>
      <c r="G198" s="42"/>
      <c r="H198" s="41"/>
      <c r="I198" s="43"/>
      <c r="J198" s="42"/>
      <c r="K198" s="42"/>
      <c r="L198" s="41"/>
      <c r="M198" s="43"/>
      <c r="N198" s="42"/>
      <c r="O198" s="42"/>
      <c r="P198" s="41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</row>
    <row r="199" spans="1:36" ht="18" customHeight="1" x14ac:dyDescent="0.35">
      <c r="A199" s="43"/>
      <c r="B199" s="42"/>
      <c r="C199" s="42"/>
      <c r="D199" s="41"/>
      <c r="E199" s="43"/>
      <c r="F199" s="42"/>
      <c r="G199" s="42"/>
      <c r="H199" s="41"/>
      <c r="I199" s="43"/>
      <c r="J199" s="42"/>
      <c r="K199" s="42"/>
      <c r="L199" s="41"/>
      <c r="M199" s="43"/>
      <c r="N199" s="42"/>
      <c r="O199" s="42"/>
      <c r="P199" s="41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</row>
    <row r="200" spans="1:36" ht="18" customHeight="1" x14ac:dyDescent="0.35">
      <c r="A200" s="43"/>
      <c r="B200" s="42"/>
      <c r="C200" s="42"/>
      <c r="D200" s="41"/>
      <c r="E200" s="43"/>
      <c r="F200" s="42"/>
      <c r="G200" s="42"/>
      <c r="H200" s="41"/>
      <c r="I200" s="43"/>
      <c r="J200" s="42"/>
      <c r="K200" s="42"/>
      <c r="L200" s="41"/>
      <c r="M200" s="43"/>
      <c r="N200" s="42"/>
      <c r="O200" s="42"/>
      <c r="P200" s="41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</row>
    <row r="201" spans="1:36" ht="18" customHeight="1" x14ac:dyDescent="0.35">
      <c r="A201" s="43"/>
      <c r="B201" s="42"/>
      <c r="C201" s="42"/>
      <c r="D201" s="41"/>
      <c r="E201" s="43"/>
      <c r="F201" s="42"/>
      <c r="G201" s="42"/>
      <c r="H201" s="41"/>
      <c r="I201" s="43"/>
      <c r="J201" s="42"/>
      <c r="K201" s="42"/>
      <c r="L201" s="41"/>
      <c r="M201" s="43"/>
      <c r="N201" s="42"/>
      <c r="O201" s="42"/>
      <c r="P201" s="41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</row>
    <row r="202" spans="1:36" ht="18" customHeight="1" x14ac:dyDescent="0.35">
      <c r="A202" s="43"/>
      <c r="B202" s="42"/>
      <c r="C202" s="42"/>
      <c r="D202" s="41"/>
      <c r="E202" s="43"/>
      <c r="F202" s="42"/>
      <c r="G202" s="42"/>
      <c r="H202" s="41"/>
      <c r="I202" s="43"/>
      <c r="J202" s="42"/>
      <c r="K202" s="42"/>
      <c r="L202" s="41"/>
      <c r="M202" s="43"/>
      <c r="N202" s="42"/>
      <c r="O202" s="42"/>
      <c r="P202" s="41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</row>
    <row r="203" spans="1:36" ht="18" customHeight="1" x14ac:dyDescent="0.35">
      <c r="A203" s="43"/>
      <c r="B203" s="42"/>
      <c r="C203" s="42"/>
      <c r="D203" s="41"/>
      <c r="E203" s="43"/>
      <c r="F203" s="42"/>
      <c r="G203" s="42"/>
      <c r="H203" s="41"/>
      <c r="I203" s="43"/>
      <c r="J203" s="42"/>
      <c r="K203" s="42"/>
      <c r="L203" s="41"/>
      <c r="M203" s="43"/>
      <c r="N203" s="42"/>
      <c r="O203" s="42"/>
      <c r="P203" s="41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</row>
    <row r="204" spans="1:36" ht="18" customHeight="1" x14ac:dyDescent="0.35">
      <c r="A204" s="43"/>
      <c r="B204" s="42"/>
      <c r="C204" s="42"/>
      <c r="D204" s="41"/>
      <c r="E204" s="43"/>
      <c r="F204" s="42"/>
      <c r="G204" s="42"/>
      <c r="H204" s="41"/>
      <c r="I204" s="43"/>
      <c r="J204" s="42"/>
      <c r="K204" s="42"/>
      <c r="L204" s="41"/>
      <c r="M204" s="43"/>
      <c r="N204" s="42"/>
      <c r="O204" s="42"/>
      <c r="P204" s="41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</row>
    <row r="205" spans="1:36" ht="18" customHeight="1" x14ac:dyDescent="0.35">
      <c r="A205" s="43"/>
      <c r="B205" s="42"/>
      <c r="C205" s="42"/>
      <c r="D205" s="41"/>
      <c r="E205" s="43"/>
      <c r="F205" s="42"/>
      <c r="G205" s="42"/>
      <c r="H205" s="41"/>
      <c r="I205" s="43"/>
      <c r="J205" s="42"/>
      <c r="K205" s="42"/>
      <c r="L205" s="41"/>
      <c r="M205" s="43"/>
      <c r="N205" s="42"/>
      <c r="O205" s="42"/>
      <c r="P205" s="41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</row>
    <row r="206" spans="1:36" ht="18" customHeight="1" x14ac:dyDescent="0.35">
      <c r="A206" s="43"/>
      <c r="B206" s="42"/>
      <c r="C206" s="42"/>
      <c r="D206" s="41"/>
      <c r="E206" s="43"/>
      <c r="F206" s="42"/>
      <c r="G206" s="42"/>
      <c r="H206" s="41"/>
      <c r="I206" s="43"/>
      <c r="J206" s="42"/>
      <c r="K206" s="42"/>
      <c r="L206" s="41"/>
      <c r="M206" s="43"/>
      <c r="N206" s="42"/>
      <c r="O206" s="42"/>
      <c r="P206" s="41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</row>
    <row r="207" spans="1:36" ht="18" customHeight="1" x14ac:dyDescent="0.35">
      <c r="A207" s="43"/>
      <c r="B207" s="42"/>
      <c r="C207" s="42"/>
      <c r="D207" s="41"/>
      <c r="E207" s="43"/>
      <c r="F207" s="42"/>
      <c r="G207" s="42"/>
      <c r="H207" s="41"/>
      <c r="I207" s="43"/>
      <c r="J207" s="42"/>
      <c r="K207" s="42"/>
      <c r="L207" s="41"/>
      <c r="M207" s="43"/>
      <c r="N207" s="42"/>
      <c r="O207" s="42"/>
      <c r="P207" s="41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</row>
    <row r="208" spans="1:36" ht="18" customHeight="1" x14ac:dyDescent="0.35">
      <c r="A208" s="43"/>
      <c r="B208" s="42"/>
      <c r="C208" s="42"/>
      <c r="D208" s="41"/>
      <c r="E208" s="43"/>
      <c r="F208" s="42"/>
      <c r="G208" s="42"/>
      <c r="H208" s="41"/>
      <c r="I208" s="43"/>
      <c r="J208" s="42"/>
      <c r="K208" s="42"/>
      <c r="L208" s="41"/>
      <c r="M208" s="43"/>
      <c r="N208" s="42"/>
      <c r="O208" s="42"/>
      <c r="P208" s="41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</row>
    <row r="209" spans="1:36" ht="18" customHeight="1" x14ac:dyDescent="0.35">
      <c r="A209" s="43"/>
      <c r="B209" s="42"/>
      <c r="C209" s="42"/>
      <c r="D209" s="41"/>
      <c r="E209" s="43"/>
      <c r="F209" s="42"/>
      <c r="G209" s="42"/>
      <c r="H209" s="41"/>
      <c r="I209" s="43"/>
      <c r="J209" s="42"/>
      <c r="K209" s="42"/>
      <c r="L209" s="41"/>
      <c r="M209" s="43"/>
      <c r="N209" s="42"/>
      <c r="O209" s="42"/>
      <c r="P209" s="41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</row>
    <row r="210" spans="1:36" ht="18" customHeight="1" x14ac:dyDescent="0.35">
      <c r="A210" s="43"/>
      <c r="B210" s="42"/>
      <c r="C210" s="42"/>
      <c r="D210" s="41"/>
      <c r="E210" s="43"/>
      <c r="F210" s="42"/>
      <c r="G210" s="42"/>
      <c r="H210" s="41"/>
      <c r="I210" s="43"/>
      <c r="J210" s="42"/>
      <c r="K210" s="42"/>
      <c r="L210" s="41"/>
      <c r="M210" s="43"/>
      <c r="N210" s="42"/>
      <c r="O210" s="42"/>
      <c r="P210" s="41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</row>
    <row r="211" spans="1:36" ht="18" customHeight="1" x14ac:dyDescent="0.35">
      <c r="A211" s="43"/>
      <c r="B211" s="42"/>
      <c r="C211" s="42"/>
      <c r="D211" s="41"/>
      <c r="E211" s="43"/>
      <c r="F211" s="42"/>
      <c r="G211" s="42"/>
      <c r="H211" s="41"/>
      <c r="I211" s="43"/>
      <c r="J211" s="42"/>
      <c r="K211" s="42"/>
      <c r="L211" s="41"/>
      <c r="M211" s="43"/>
      <c r="N211" s="42"/>
      <c r="O211" s="42"/>
      <c r="P211" s="41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</row>
    <row r="212" spans="1:36" ht="18" customHeight="1" x14ac:dyDescent="0.35">
      <c r="A212" s="43"/>
      <c r="B212" s="42"/>
      <c r="C212" s="42"/>
      <c r="D212" s="41"/>
      <c r="E212" s="43"/>
      <c r="F212" s="42"/>
      <c r="G212" s="42"/>
      <c r="H212" s="41"/>
      <c r="I212" s="43"/>
      <c r="J212" s="42"/>
      <c r="K212" s="42"/>
      <c r="L212" s="41"/>
      <c r="M212" s="43"/>
      <c r="N212" s="42"/>
      <c r="O212" s="42"/>
      <c r="P212" s="41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</row>
    <row r="213" spans="1:36" ht="18" customHeight="1" x14ac:dyDescent="0.35">
      <c r="A213" s="43"/>
      <c r="B213" s="42"/>
      <c r="C213" s="42"/>
      <c r="D213" s="41"/>
      <c r="E213" s="43"/>
      <c r="F213" s="42"/>
      <c r="G213" s="42"/>
      <c r="H213" s="41"/>
      <c r="I213" s="43"/>
      <c r="J213" s="42"/>
      <c r="K213" s="42"/>
      <c r="L213" s="41"/>
      <c r="M213" s="43"/>
      <c r="N213" s="42"/>
      <c r="O213" s="42"/>
      <c r="P213" s="41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</row>
    <row r="214" spans="1:36" ht="18" customHeight="1" x14ac:dyDescent="0.35">
      <c r="A214" s="43"/>
      <c r="B214" s="42"/>
      <c r="C214" s="42"/>
      <c r="D214" s="41"/>
      <c r="E214" s="43"/>
      <c r="F214" s="42"/>
      <c r="G214" s="42"/>
      <c r="H214" s="41"/>
      <c r="I214" s="43"/>
      <c r="J214" s="42"/>
      <c r="K214" s="42"/>
      <c r="L214" s="41"/>
      <c r="M214" s="43"/>
      <c r="N214" s="42"/>
      <c r="O214" s="42"/>
      <c r="P214" s="41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</row>
    <row r="215" spans="1:36" ht="18" customHeight="1" x14ac:dyDescent="0.35">
      <c r="A215" s="43"/>
      <c r="B215" s="42"/>
      <c r="C215" s="42"/>
      <c r="D215" s="41"/>
      <c r="E215" s="43"/>
      <c r="F215" s="42"/>
      <c r="G215" s="42"/>
      <c r="H215" s="41"/>
      <c r="I215" s="43"/>
      <c r="J215" s="42"/>
      <c r="K215" s="42"/>
      <c r="L215" s="41"/>
      <c r="M215" s="43"/>
      <c r="N215" s="42"/>
      <c r="O215" s="42"/>
      <c r="P215" s="41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</row>
    <row r="216" spans="1:36" ht="18" customHeight="1" x14ac:dyDescent="0.35">
      <c r="A216" s="43"/>
      <c r="B216" s="42"/>
      <c r="C216" s="42"/>
      <c r="D216" s="41"/>
      <c r="E216" s="43"/>
      <c r="F216" s="42"/>
      <c r="G216" s="42"/>
      <c r="H216" s="41"/>
      <c r="I216" s="43"/>
      <c r="J216" s="42"/>
      <c r="K216" s="42"/>
      <c r="L216" s="41"/>
      <c r="M216" s="43"/>
      <c r="N216" s="42"/>
      <c r="O216" s="42"/>
      <c r="P216" s="41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</row>
    <row r="217" spans="1:36" ht="18" customHeight="1" x14ac:dyDescent="0.35">
      <c r="A217" s="43"/>
      <c r="B217" s="42"/>
      <c r="C217" s="42"/>
      <c r="D217" s="41"/>
      <c r="E217" s="43"/>
      <c r="F217" s="42"/>
      <c r="G217" s="42"/>
      <c r="H217" s="41"/>
      <c r="I217" s="43"/>
      <c r="J217" s="42"/>
      <c r="K217" s="42"/>
      <c r="L217" s="41"/>
      <c r="M217" s="43"/>
      <c r="N217" s="42"/>
      <c r="O217" s="42"/>
      <c r="P217" s="41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</row>
    <row r="218" spans="1:36" ht="18" customHeight="1" x14ac:dyDescent="0.35">
      <c r="A218" s="43"/>
      <c r="B218" s="42"/>
      <c r="C218" s="42"/>
      <c r="D218" s="41"/>
      <c r="E218" s="43"/>
      <c r="F218" s="42"/>
      <c r="G218" s="42"/>
      <c r="H218" s="41"/>
      <c r="I218" s="43"/>
      <c r="J218" s="42"/>
      <c r="K218" s="42"/>
      <c r="L218" s="41"/>
      <c r="M218" s="43"/>
      <c r="N218" s="42"/>
      <c r="O218" s="42"/>
      <c r="P218" s="41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</row>
    <row r="219" spans="1:36" ht="18" customHeight="1" x14ac:dyDescent="0.35">
      <c r="A219" s="43"/>
      <c r="B219" s="42"/>
      <c r="C219" s="42"/>
      <c r="D219" s="41"/>
      <c r="E219" s="43"/>
      <c r="F219" s="42"/>
      <c r="G219" s="42"/>
      <c r="H219" s="41"/>
      <c r="I219" s="43"/>
      <c r="J219" s="42"/>
      <c r="K219" s="42"/>
      <c r="L219" s="41"/>
      <c r="M219" s="43"/>
      <c r="N219" s="42"/>
      <c r="O219" s="42"/>
      <c r="P219" s="41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</row>
    <row r="220" spans="1:36" ht="18" customHeight="1" x14ac:dyDescent="0.35">
      <c r="A220" s="43"/>
      <c r="B220" s="42"/>
      <c r="C220" s="42"/>
      <c r="D220" s="41"/>
      <c r="E220" s="43"/>
      <c r="F220" s="42"/>
      <c r="G220" s="42"/>
      <c r="H220" s="41"/>
      <c r="I220" s="43"/>
      <c r="J220" s="42"/>
      <c r="K220" s="42"/>
      <c r="L220" s="41"/>
      <c r="M220" s="43"/>
      <c r="N220" s="42"/>
      <c r="O220" s="42"/>
      <c r="P220" s="41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</row>
    <row r="221" spans="1:36" ht="18" customHeight="1" x14ac:dyDescent="0.35">
      <c r="A221" s="43"/>
      <c r="B221" s="42"/>
      <c r="C221" s="42"/>
      <c r="D221" s="41"/>
      <c r="E221" s="43"/>
      <c r="F221" s="42"/>
      <c r="G221" s="42"/>
      <c r="H221" s="41"/>
      <c r="I221" s="43"/>
      <c r="J221" s="42"/>
      <c r="K221" s="42"/>
      <c r="L221" s="41"/>
      <c r="M221" s="43"/>
      <c r="N221" s="42"/>
      <c r="O221" s="42"/>
      <c r="P221" s="41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</row>
    <row r="222" spans="1:36" ht="18" customHeight="1" x14ac:dyDescent="0.35">
      <c r="A222" s="43"/>
      <c r="B222" s="42"/>
      <c r="C222" s="42"/>
      <c r="D222" s="41"/>
      <c r="E222" s="43"/>
      <c r="F222" s="42"/>
      <c r="G222" s="42"/>
      <c r="H222" s="41"/>
      <c r="I222" s="43"/>
      <c r="J222" s="42"/>
      <c r="K222" s="42"/>
      <c r="L222" s="41"/>
      <c r="M222" s="43"/>
      <c r="N222" s="42"/>
      <c r="O222" s="42"/>
      <c r="P222" s="41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</row>
    <row r="223" spans="1:36" ht="18" customHeight="1" x14ac:dyDescent="0.35">
      <c r="A223" s="43"/>
      <c r="B223" s="42"/>
      <c r="C223" s="42"/>
      <c r="D223" s="41"/>
      <c r="E223" s="43"/>
      <c r="F223" s="42"/>
      <c r="G223" s="42"/>
      <c r="H223" s="41"/>
      <c r="I223" s="43"/>
      <c r="J223" s="42"/>
      <c r="K223" s="42"/>
      <c r="L223" s="41"/>
      <c r="M223" s="43"/>
      <c r="N223" s="42"/>
      <c r="O223" s="42"/>
      <c r="P223" s="41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</row>
    <row r="224" spans="1:36" ht="18" customHeight="1" x14ac:dyDescent="0.35">
      <c r="A224" s="43"/>
      <c r="B224" s="42"/>
      <c r="C224" s="42"/>
      <c r="D224" s="41"/>
      <c r="E224" s="43"/>
      <c r="F224" s="42"/>
      <c r="G224" s="42"/>
      <c r="H224" s="41"/>
      <c r="I224" s="43"/>
      <c r="J224" s="42"/>
      <c r="K224" s="42"/>
      <c r="L224" s="41"/>
      <c r="M224" s="43"/>
      <c r="N224" s="42"/>
      <c r="O224" s="42"/>
      <c r="P224" s="41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</row>
    <row r="225" spans="1:36" ht="18" customHeight="1" x14ac:dyDescent="0.35">
      <c r="A225" s="43"/>
      <c r="B225" s="42"/>
      <c r="C225" s="42"/>
      <c r="D225" s="41"/>
      <c r="E225" s="43"/>
      <c r="F225" s="42"/>
      <c r="G225" s="42"/>
      <c r="H225" s="41"/>
      <c r="I225" s="43"/>
      <c r="J225" s="42"/>
      <c r="K225" s="42"/>
      <c r="L225" s="41"/>
      <c r="M225" s="43"/>
      <c r="N225" s="42"/>
      <c r="O225" s="42"/>
      <c r="P225" s="41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</row>
    <row r="226" spans="1:36" ht="18" customHeight="1" x14ac:dyDescent="0.35">
      <c r="A226" s="43"/>
      <c r="B226" s="42"/>
      <c r="C226" s="42"/>
      <c r="D226" s="41"/>
      <c r="E226" s="43"/>
      <c r="F226" s="42"/>
      <c r="G226" s="42"/>
      <c r="H226" s="41"/>
      <c r="I226" s="43"/>
      <c r="J226" s="42"/>
      <c r="K226" s="42"/>
      <c r="L226" s="41"/>
      <c r="M226" s="43"/>
      <c r="N226" s="42"/>
      <c r="O226" s="42"/>
      <c r="P226" s="41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</row>
    <row r="227" spans="1:36" ht="18" customHeight="1" x14ac:dyDescent="0.35">
      <c r="A227" s="43"/>
      <c r="B227" s="42"/>
      <c r="C227" s="42"/>
      <c r="D227" s="41"/>
      <c r="E227" s="43"/>
      <c r="F227" s="42"/>
      <c r="G227" s="42"/>
      <c r="H227" s="41"/>
      <c r="I227" s="43"/>
      <c r="J227" s="42"/>
      <c r="K227" s="42"/>
      <c r="L227" s="41"/>
      <c r="M227" s="43"/>
      <c r="N227" s="42"/>
      <c r="O227" s="42"/>
      <c r="P227" s="41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</row>
    <row r="228" spans="1:36" ht="18" customHeight="1" x14ac:dyDescent="0.35">
      <c r="A228" s="43"/>
      <c r="B228" s="42"/>
      <c r="C228" s="42"/>
      <c r="D228" s="41"/>
      <c r="E228" s="43"/>
      <c r="F228" s="42"/>
      <c r="G228" s="42"/>
      <c r="H228" s="41"/>
      <c r="I228" s="43"/>
      <c r="J228" s="42"/>
      <c r="K228" s="42"/>
      <c r="L228" s="41"/>
      <c r="M228" s="43"/>
      <c r="N228" s="42"/>
      <c r="O228" s="42"/>
      <c r="P228" s="41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</row>
    <row r="229" spans="1:36" ht="18" customHeight="1" x14ac:dyDescent="0.35">
      <c r="A229" s="43"/>
      <c r="B229" s="42"/>
      <c r="C229" s="42"/>
      <c r="D229" s="41"/>
      <c r="E229" s="43"/>
      <c r="F229" s="42"/>
      <c r="G229" s="42"/>
      <c r="H229" s="41"/>
      <c r="I229" s="43"/>
      <c r="J229" s="42"/>
      <c r="K229" s="42"/>
      <c r="L229" s="41"/>
      <c r="M229" s="43"/>
      <c r="N229" s="42"/>
      <c r="O229" s="42"/>
      <c r="P229" s="41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</row>
    <row r="230" spans="1:36" ht="18" customHeight="1" x14ac:dyDescent="0.35">
      <c r="A230" s="43"/>
      <c r="B230" s="42"/>
      <c r="C230" s="42"/>
      <c r="D230" s="41"/>
      <c r="E230" s="43"/>
      <c r="F230" s="42"/>
      <c r="G230" s="42"/>
      <c r="H230" s="41"/>
      <c r="I230" s="43"/>
      <c r="J230" s="42"/>
      <c r="K230" s="42"/>
      <c r="L230" s="41"/>
      <c r="M230" s="43"/>
      <c r="N230" s="42"/>
      <c r="O230" s="42"/>
      <c r="P230" s="41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</row>
    <row r="231" spans="1:36" ht="18" customHeight="1" x14ac:dyDescent="0.35">
      <c r="A231" s="43"/>
      <c r="B231" s="42"/>
      <c r="C231" s="42"/>
      <c r="D231" s="41"/>
      <c r="E231" s="43"/>
      <c r="F231" s="42"/>
      <c r="G231" s="42"/>
      <c r="H231" s="41"/>
      <c r="I231" s="43"/>
      <c r="J231" s="42"/>
      <c r="K231" s="42"/>
      <c r="L231" s="41"/>
      <c r="M231" s="43"/>
      <c r="N231" s="42"/>
      <c r="O231" s="42"/>
      <c r="P231" s="41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</row>
    <row r="232" spans="1:36" ht="18" customHeight="1" x14ac:dyDescent="0.35">
      <c r="A232" s="43"/>
      <c r="B232" s="42"/>
      <c r="C232" s="42"/>
      <c r="D232" s="41"/>
      <c r="E232" s="43"/>
      <c r="F232" s="42"/>
      <c r="G232" s="42"/>
      <c r="H232" s="41"/>
      <c r="I232" s="43"/>
      <c r="J232" s="42"/>
      <c r="K232" s="42"/>
      <c r="L232" s="41"/>
      <c r="M232" s="43"/>
      <c r="N232" s="42"/>
      <c r="O232" s="42"/>
      <c r="P232" s="41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</row>
    <row r="233" spans="1:36" ht="18" customHeight="1" x14ac:dyDescent="0.35">
      <c r="A233" s="43"/>
      <c r="B233" s="42"/>
      <c r="C233" s="42"/>
      <c r="D233" s="41"/>
      <c r="E233" s="43"/>
      <c r="F233" s="42"/>
      <c r="G233" s="42"/>
      <c r="H233" s="41"/>
      <c r="I233" s="43"/>
      <c r="J233" s="42"/>
      <c r="K233" s="42"/>
      <c r="L233" s="41"/>
      <c r="M233" s="43"/>
      <c r="N233" s="42"/>
      <c r="O233" s="42"/>
      <c r="P233" s="41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</row>
    <row r="234" spans="1:36" ht="18" customHeight="1" x14ac:dyDescent="0.35">
      <c r="A234" s="43"/>
      <c r="B234" s="42"/>
      <c r="C234" s="42"/>
      <c r="D234" s="41"/>
      <c r="E234" s="43"/>
      <c r="F234" s="42"/>
      <c r="G234" s="42"/>
      <c r="H234" s="41"/>
      <c r="I234" s="43"/>
      <c r="J234" s="42"/>
      <c r="K234" s="42"/>
      <c r="L234" s="41"/>
      <c r="M234" s="43"/>
      <c r="N234" s="42"/>
      <c r="O234" s="42"/>
      <c r="P234" s="41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</row>
    <row r="235" spans="1:36" ht="18" customHeight="1" x14ac:dyDescent="0.35">
      <c r="A235" s="43"/>
      <c r="B235" s="42"/>
      <c r="C235" s="42"/>
      <c r="D235" s="41"/>
      <c r="E235" s="43"/>
      <c r="F235" s="42"/>
      <c r="G235" s="42"/>
      <c r="H235" s="41"/>
      <c r="I235" s="43"/>
      <c r="J235" s="42"/>
      <c r="K235" s="42"/>
      <c r="L235" s="41"/>
      <c r="M235" s="43"/>
      <c r="N235" s="42"/>
      <c r="O235" s="42"/>
      <c r="P235" s="41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</row>
    <row r="236" spans="1:36" ht="18" customHeight="1" x14ac:dyDescent="0.35">
      <c r="A236" s="43"/>
      <c r="B236" s="42"/>
      <c r="C236" s="42"/>
      <c r="D236" s="41"/>
      <c r="E236" s="43"/>
      <c r="F236" s="42"/>
      <c r="G236" s="42"/>
      <c r="H236" s="41"/>
      <c r="I236" s="43"/>
      <c r="J236" s="42"/>
      <c r="K236" s="42"/>
      <c r="L236" s="41"/>
      <c r="M236" s="43"/>
      <c r="N236" s="42"/>
      <c r="O236" s="42"/>
      <c r="P236" s="41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</row>
    <row r="237" spans="1:36" ht="18" customHeight="1" x14ac:dyDescent="0.35">
      <c r="A237" s="43"/>
      <c r="B237" s="42"/>
      <c r="C237" s="42"/>
      <c r="D237" s="41"/>
      <c r="E237" s="43"/>
      <c r="F237" s="42"/>
      <c r="G237" s="42"/>
      <c r="H237" s="41"/>
      <c r="I237" s="43"/>
      <c r="J237" s="42"/>
      <c r="K237" s="42"/>
      <c r="L237" s="41"/>
      <c r="M237" s="43"/>
      <c r="N237" s="42"/>
      <c r="O237" s="42"/>
      <c r="P237" s="41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</row>
    <row r="238" spans="1:36" ht="18" customHeight="1" x14ac:dyDescent="0.35">
      <c r="A238" s="43"/>
      <c r="B238" s="42"/>
      <c r="C238" s="42"/>
      <c r="D238" s="41"/>
      <c r="E238" s="43"/>
      <c r="F238" s="42"/>
      <c r="G238" s="42"/>
      <c r="H238" s="41"/>
      <c r="I238" s="43"/>
      <c r="J238" s="42"/>
      <c r="K238" s="42"/>
      <c r="L238" s="41"/>
      <c r="M238" s="43"/>
      <c r="N238" s="42"/>
      <c r="O238" s="42"/>
      <c r="P238" s="41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</row>
    <row r="239" spans="1:36" ht="18" customHeight="1" x14ac:dyDescent="0.35">
      <c r="A239" s="43"/>
      <c r="B239" s="42"/>
      <c r="C239" s="42"/>
      <c r="D239" s="41"/>
      <c r="E239" s="43"/>
      <c r="F239" s="42"/>
      <c r="G239" s="42"/>
      <c r="H239" s="41"/>
      <c r="I239" s="43"/>
      <c r="J239" s="42"/>
      <c r="K239" s="42"/>
      <c r="L239" s="41"/>
      <c r="M239" s="43"/>
      <c r="N239" s="42"/>
      <c r="O239" s="42"/>
      <c r="P239" s="41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</row>
    <row r="240" spans="1:36" ht="18" customHeight="1" x14ac:dyDescent="0.35">
      <c r="A240" s="43"/>
      <c r="B240" s="42"/>
      <c r="C240" s="42"/>
      <c r="D240" s="41"/>
      <c r="E240" s="43"/>
      <c r="F240" s="42"/>
      <c r="G240" s="42"/>
      <c r="H240" s="41"/>
      <c r="I240" s="43"/>
      <c r="J240" s="42"/>
      <c r="K240" s="42"/>
      <c r="L240" s="41"/>
      <c r="M240" s="43"/>
      <c r="N240" s="42"/>
      <c r="O240" s="42"/>
      <c r="P240" s="41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</row>
    <row r="241" spans="1:36" ht="18" customHeight="1" x14ac:dyDescent="0.35">
      <c r="A241" s="43"/>
      <c r="B241" s="42"/>
      <c r="C241" s="42"/>
      <c r="D241" s="41"/>
      <c r="E241" s="43"/>
      <c r="F241" s="42"/>
      <c r="G241" s="42"/>
      <c r="H241" s="41"/>
      <c r="I241" s="43"/>
      <c r="J241" s="42"/>
      <c r="K241" s="42"/>
      <c r="L241" s="41"/>
      <c r="M241" s="43"/>
      <c r="N241" s="42"/>
      <c r="O241" s="42"/>
      <c r="P241" s="41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</row>
    <row r="242" spans="1:36" ht="18" customHeight="1" x14ac:dyDescent="0.35">
      <c r="A242" s="43"/>
      <c r="B242" s="42"/>
      <c r="C242" s="42"/>
      <c r="D242" s="41"/>
      <c r="E242" s="43"/>
      <c r="F242" s="42"/>
      <c r="G242" s="42"/>
      <c r="H242" s="41"/>
      <c r="I242" s="43"/>
      <c r="J242" s="42"/>
      <c r="K242" s="42"/>
      <c r="L242" s="41"/>
      <c r="M242" s="43"/>
      <c r="N242" s="42"/>
      <c r="O242" s="42"/>
      <c r="P242" s="41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</row>
    <row r="243" spans="1:36" ht="18" customHeight="1" x14ac:dyDescent="0.35">
      <c r="A243" s="43"/>
      <c r="B243" s="42"/>
      <c r="C243" s="42"/>
      <c r="D243" s="41"/>
      <c r="E243" s="43"/>
      <c r="F243" s="42"/>
      <c r="G243" s="42"/>
      <c r="H243" s="41"/>
      <c r="I243" s="43"/>
      <c r="J243" s="42"/>
      <c r="K243" s="42"/>
      <c r="L243" s="41"/>
      <c r="M243" s="43"/>
      <c r="N243" s="42"/>
      <c r="O243" s="42"/>
      <c r="P243" s="41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</row>
    <row r="244" spans="1:36" ht="18" customHeight="1" x14ac:dyDescent="0.35">
      <c r="A244" s="43"/>
      <c r="B244" s="42"/>
      <c r="C244" s="42"/>
      <c r="D244" s="41"/>
      <c r="E244" s="43"/>
      <c r="F244" s="42"/>
      <c r="G244" s="42"/>
      <c r="H244" s="41"/>
      <c r="I244" s="43"/>
      <c r="J244" s="42"/>
      <c r="K244" s="42"/>
      <c r="L244" s="41"/>
      <c r="M244" s="43"/>
      <c r="N244" s="42"/>
      <c r="O244" s="42"/>
      <c r="P244" s="41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</row>
    <row r="245" spans="1:36" ht="18" customHeight="1" x14ac:dyDescent="0.35">
      <c r="A245" s="43"/>
      <c r="B245" s="42"/>
      <c r="C245" s="42"/>
      <c r="D245" s="41"/>
      <c r="E245" s="43"/>
      <c r="F245" s="42"/>
      <c r="G245" s="42"/>
      <c r="H245" s="41"/>
      <c r="I245" s="43"/>
      <c r="J245" s="42"/>
      <c r="K245" s="42"/>
      <c r="L245" s="41"/>
      <c r="M245" s="43"/>
      <c r="N245" s="42"/>
      <c r="O245" s="42"/>
      <c r="P245" s="41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</row>
    <row r="246" spans="1:36" ht="18" customHeight="1" x14ac:dyDescent="0.35">
      <c r="A246" s="43"/>
      <c r="B246" s="42"/>
      <c r="C246" s="42"/>
      <c r="D246" s="41"/>
      <c r="E246" s="43"/>
      <c r="F246" s="42"/>
      <c r="G246" s="42"/>
      <c r="H246" s="41"/>
      <c r="I246" s="43"/>
      <c r="J246" s="42"/>
      <c r="K246" s="42"/>
      <c r="L246" s="41"/>
      <c r="M246" s="43"/>
      <c r="N246" s="42"/>
      <c r="O246" s="42"/>
      <c r="P246" s="41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</row>
    <row r="247" spans="1:36" ht="18" customHeight="1" x14ac:dyDescent="0.35">
      <c r="A247" s="43"/>
      <c r="B247" s="42"/>
      <c r="C247" s="42"/>
      <c r="D247" s="41"/>
      <c r="E247" s="43"/>
      <c r="F247" s="42"/>
      <c r="G247" s="42"/>
      <c r="H247" s="41"/>
      <c r="I247" s="43"/>
      <c r="J247" s="42"/>
      <c r="K247" s="42"/>
      <c r="L247" s="41"/>
      <c r="M247" s="43"/>
      <c r="N247" s="42"/>
      <c r="O247" s="42"/>
      <c r="P247" s="41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</row>
    <row r="248" spans="1:36" ht="18" customHeight="1" x14ac:dyDescent="0.35">
      <c r="A248" s="43"/>
      <c r="B248" s="42"/>
      <c r="C248" s="42"/>
      <c r="D248" s="41"/>
      <c r="E248" s="43"/>
      <c r="F248" s="42"/>
      <c r="G248" s="42"/>
      <c r="H248" s="41"/>
      <c r="I248" s="43"/>
      <c r="J248" s="42"/>
      <c r="K248" s="42"/>
      <c r="L248" s="41"/>
      <c r="M248" s="43"/>
      <c r="N248" s="42"/>
      <c r="O248" s="42"/>
      <c r="P248" s="41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</row>
    <row r="249" spans="1:36" ht="18" customHeight="1" x14ac:dyDescent="0.35">
      <c r="A249" s="43"/>
      <c r="B249" s="42"/>
      <c r="C249" s="42"/>
      <c r="D249" s="41"/>
      <c r="E249" s="43"/>
      <c r="F249" s="42"/>
      <c r="G249" s="42"/>
      <c r="H249" s="41"/>
      <c r="I249" s="43"/>
      <c r="J249" s="42"/>
      <c r="K249" s="42"/>
      <c r="L249" s="41"/>
      <c r="M249" s="43"/>
      <c r="N249" s="42"/>
      <c r="O249" s="42"/>
      <c r="P249" s="41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</row>
    <row r="250" spans="1:36" ht="18" customHeight="1" x14ac:dyDescent="0.35">
      <c r="A250" s="43"/>
      <c r="B250" s="42"/>
      <c r="C250" s="42"/>
      <c r="D250" s="41"/>
      <c r="E250" s="43"/>
      <c r="F250" s="42"/>
      <c r="G250" s="42"/>
      <c r="H250" s="41"/>
      <c r="I250" s="43"/>
      <c r="J250" s="42"/>
      <c r="K250" s="42"/>
      <c r="L250" s="41"/>
      <c r="M250" s="43"/>
      <c r="N250" s="42"/>
      <c r="O250" s="42"/>
      <c r="P250" s="41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</row>
    <row r="251" spans="1:36" ht="18" customHeight="1" x14ac:dyDescent="0.35">
      <c r="A251" s="43"/>
      <c r="B251" s="42"/>
      <c r="C251" s="42"/>
      <c r="D251" s="41"/>
      <c r="E251" s="43"/>
      <c r="F251" s="42"/>
      <c r="G251" s="42"/>
      <c r="H251" s="41"/>
      <c r="I251" s="43"/>
      <c r="J251" s="42"/>
      <c r="K251" s="42"/>
      <c r="L251" s="41"/>
      <c r="M251" s="43"/>
      <c r="N251" s="42"/>
      <c r="O251" s="42"/>
      <c r="P251" s="41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</row>
    <row r="252" spans="1:36" ht="18" customHeight="1" x14ac:dyDescent="0.35">
      <c r="A252" s="43"/>
      <c r="B252" s="42"/>
      <c r="C252" s="42"/>
      <c r="D252" s="41"/>
      <c r="E252" s="43"/>
      <c r="F252" s="42"/>
      <c r="G252" s="42"/>
      <c r="H252" s="41"/>
      <c r="I252" s="43"/>
      <c r="J252" s="42"/>
      <c r="K252" s="42"/>
      <c r="L252" s="41"/>
      <c r="M252" s="43"/>
      <c r="N252" s="42"/>
      <c r="O252" s="42"/>
      <c r="P252" s="41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</row>
    <row r="253" spans="1:36" ht="18" customHeight="1" x14ac:dyDescent="0.35">
      <c r="A253" s="43"/>
      <c r="B253" s="42"/>
      <c r="C253" s="42"/>
      <c r="D253" s="41"/>
      <c r="E253" s="43"/>
      <c r="F253" s="42"/>
      <c r="G253" s="42"/>
      <c r="H253" s="41"/>
      <c r="I253" s="43"/>
      <c r="J253" s="42"/>
      <c r="K253" s="42"/>
      <c r="L253" s="41"/>
      <c r="M253" s="43"/>
      <c r="N253" s="42"/>
      <c r="O253" s="42"/>
      <c r="P253" s="41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</row>
    <row r="254" spans="1:36" ht="18" customHeight="1" x14ac:dyDescent="0.35">
      <c r="A254" s="43"/>
      <c r="B254" s="42"/>
      <c r="C254" s="42"/>
      <c r="D254" s="41"/>
      <c r="E254" s="43"/>
      <c r="F254" s="42"/>
      <c r="G254" s="42"/>
      <c r="H254" s="41"/>
      <c r="I254" s="43"/>
      <c r="J254" s="42"/>
      <c r="K254" s="42"/>
      <c r="L254" s="41"/>
      <c r="M254" s="43"/>
      <c r="N254" s="42"/>
      <c r="O254" s="42"/>
      <c r="P254" s="41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</row>
    <row r="255" spans="1:36" ht="18" customHeight="1" x14ac:dyDescent="0.35">
      <c r="A255" s="43"/>
      <c r="B255" s="42"/>
      <c r="C255" s="42"/>
      <c r="D255" s="41"/>
      <c r="E255" s="43"/>
      <c r="F255" s="42"/>
      <c r="G255" s="42"/>
      <c r="H255" s="41"/>
      <c r="I255" s="43"/>
      <c r="J255" s="42"/>
      <c r="K255" s="42"/>
      <c r="L255" s="41"/>
      <c r="M255" s="43"/>
      <c r="N255" s="42"/>
      <c r="O255" s="42"/>
      <c r="P255" s="41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</row>
    <row r="256" spans="1:36" ht="18" customHeight="1" x14ac:dyDescent="0.35">
      <c r="A256" s="43"/>
      <c r="B256" s="42"/>
      <c r="C256" s="42"/>
      <c r="D256" s="41"/>
      <c r="E256" s="43"/>
      <c r="F256" s="42"/>
      <c r="G256" s="42"/>
      <c r="H256" s="41"/>
      <c r="I256" s="43"/>
      <c r="J256" s="42"/>
      <c r="K256" s="42"/>
      <c r="L256" s="41"/>
      <c r="M256" s="43"/>
      <c r="N256" s="42"/>
      <c r="O256" s="42"/>
      <c r="P256" s="41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</row>
    <row r="257" spans="1:36" ht="18" customHeight="1" x14ac:dyDescent="0.35">
      <c r="A257" s="43"/>
      <c r="B257" s="42"/>
      <c r="C257" s="42"/>
      <c r="D257" s="41"/>
      <c r="E257" s="43"/>
      <c r="F257" s="42"/>
      <c r="G257" s="42"/>
      <c r="H257" s="41"/>
      <c r="I257" s="43"/>
      <c r="J257" s="42"/>
      <c r="K257" s="42"/>
      <c r="L257" s="41"/>
      <c r="M257" s="43"/>
      <c r="N257" s="42"/>
      <c r="O257" s="42"/>
      <c r="P257" s="41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</row>
    <row r="258" spans="1:36" ht="18" customHeight="1" x14ac:dyDescent="0.35">
      <c r="A258" s="43"/>
      <c r="B258" s="42"/>
      <c r="C258" s="42"/>
      <c r="D258" s="41"/>
      <c r="E258" s="43"/>
      <c r="F258" s="42"/>
      <c r="G258" s="42"/>
      <c r="H258" s="41"/>
      <c r="I258" s="43"/>
      <c r="J258" s="42"/>
      <c r="K258" s="42"/>
      <c r="L258" s="41"/>
      <c r="M258" s="43"/>
      <c r="N258" s="42"/>
      <c r="O258" s="42"/>
      <c r="P258" s="41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</row>
    <row r="259" spans="1:36" ht="18" customHeight="1" x14ac:dyDescent="0.35">
      <c r="A259" s="43"/>
      <c r="B259" s="42"/>
      <c r="C259" s="42"/>
      <c r="D259" s="41"/>
      <c r="E259" s="43"/>
      <c r="F259" s="42"/>
      <c r="G259" s="42"/>
      <c r="H259" s="41"/>
      <c r="I259" s="43"/>
      <c r="J259" s="42"/>
      <c r="K259" s="42"/>
      <c r="L259" s="41"/>
      <c r="M259" s="43"/>
      <c r="N259" s="42"/>
      <c r="O259" s="42"/>
      <c r="P259" s="41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</row>
    <row r="260" spans="1:36" ht="18" customHeight="1" x14ac:dyDescent="0.35">
      <c r="A260" s="43"/>
      <c r="B260" s="42"/>
      <c r="C260" s="42"/>
      <c r="D260" s="41"/>
      <c r="E260" s="43"/>
      <c r="F260" s="42"/>
      <c r="G260" s="42"/>
      <c r="H260" s="41"/>
      <c r="I260" s="43"/>
      <c r="J260" s="42"/>
      <c r="K260" s="42"/>
      <c r="L260" s="41"/>
      <c r="M260" s="43"/>
      <c r="N260" s="42"/>
      <c r="O260" s="42"/>
      <c r="P260" s="41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</row>
    <row r="261" spans="1:36" ht="18" customHeight="1" x14ac:dyDescent="0.35">
      <c r="A261" s="43"/>
      <c r="B261" s="42"/>
      <c r="C261" s="42"/>
      <c r="D261" s="41"/>
      <c r="E261" s="43"/>
      <c r="F261" s="42"/>
      <c r="G261" s="42"/>
      <c r="H261" s="41"/>
      <c r="I261" s="43"/>
      <c r="J261" s="42"/>
      <c r="K261" s="42"/>
      <c r="L261" s="41"/>
      <c r="M261" s="43"/>
      <c r="N261" s="42"/>
      <c r="O261" s="42"/>
      <c r="P261" s="41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</row>
    <row r="262" spans="1:36" ht="18" customHeight="1" x14ac:dyDescent="0.35">
      <c r="A262" s="43"/>
      <c r="B262" s="42"/>
      <c r="C262" s="42"/>
      <c r="D262" s="41"/>
      <c r="E262" s="43"/>
      <c r="F262" s="42"/>
      <c r="G262" s="42"/>
      <c r="H262" s="41"/>
      <c r="I262" s="43"/>
      <c r="J262" s="42"/>
      <c r="K262" s="42"/>
      <c r="L262" s="41"/>
      <c r="M262" s="43"/>
      <c r="N262" s="42"/>
      <c r="O262" s="42"/>
      <c r="P262" s="41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</row>
    <row r="263" spans="1:36" ht="18" customHeight="1" x14ac:dyDescent="0.35">
      <c r="A263" s="43"/>
      <c r="B263" s="42"/>
      <c r="C263" s="42"/>
      <c r="D263" s="41"/>
      <c r="E263" s="43"/>
      <c r="F263" s="42"/>
      <c r="G263" s="42"/>
      <c r="H263" s="41"/>
      <c r="I263" s="43"/>
      <c r="J263" s="42"/>
      <c r="K263" s="42"/>
      <c r="L263" s="41"/>
      <c r="M263" s="43"/>
      <c r="N263" s="42"/>
      <c r="O263" s="42"/>
      <c r="P263" s="41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</row>
    <row r="264" spans="1:36" ht="18" customHeight="1" x14ac:dyDescent="0.35">
      <c r="A264" s="43"/>
      <c r="B264" s="42"/>
      <c r="C264" s="42"/>
      <c r="D264" s="41"/>
      <c r="E264" s="43"/>
      <c r="F264" s="42"/>
      <c r="G264" s="42"/>
      <c r="H264" s="41"/>
      <c r="I264" s="43"/>
      <c r="J264" s="42"/>
      <c r="K264" s="42"/>
      <c r="L264" s="41"/>
      <c r="M264" s="43"/>
      <c r="N264" s="42"/>
      <c r="O264" s="42"/>
      <c r="P264" s="41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</row>
    <row r="265" spans="1:36" ht="18" customHeight="1" x14ac:dyDescent="0.35">
      <c r="A265" s="43"/>
      <c r="B265" s="42"/>
      <c r="C265" s="42"/>
      <c r="D265" s="41"/>
      <c r="E265" s="43"/>
      <c r="F265" s="42"/>
      <c r="G265" s="42"/>
      <c r="H265" s="41"/>
      <c r="I265" s="43"/>
      <c r="J265" s="42"/>
      <c r="K265" s="42"/>
      <c r="L265" s="41"/>
      <c r="M265" s="43"/>
      <c r="N265" s="42"/>
      <c r="O265" s="42"/>
      <c r="P265" s="41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</row>
    <row r="266" spans="1:36" ht="18" customHeight="1" x14ac:dyDescent="0.35">
      <c r="A266" s="43"/>
      <c r="B266" s="42"/>
      <c r="C266" s="42"/>
      <c r="D266" s="41"/>
      <c r="E266" s="43"/>
      <c r="F266" s="42"/>
      <c r="G266" s="42"/>
      <c r="H266" s="41"/>
      <c r="I266" s="43"/>
      <c r="J266" s="42"/>
      <c r="K266" s="42"/>
      <c r="L266" s="41"/>
      <c r="M266" s="43"/>
      <c r="N266" s="42"/>
      <c r="O266" s="42"/>
      <c r="P266" s="41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</row>
    <row r="267" spans="1:36" ht="18" customHeight="1" x14ac:dyDescent="0.35">
      <c r="A267" s="43"/>
      <c r="B267" s="42"/>
      <c r="C267" s="42"/>
      <c r="D267" s="41"/>
      <c r="E267" s="43"/>
      <c r="F267" s="42"/>
      <c r="G267" s="42"/>
      <c r="H267" s="41"/>
      <c r="I267" s="43"/>
      <c r="J267" s="42"/>
      <c r="K267" s="42"/>
      <c r="L267" s="41"/>
      <c r="M267" s="43"/>
      <c r="N267" s="42"/>
      <c r="O267" s="42"/>
      <c r="P267" s="41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</row>
    <row r="268" spans="1:36" ht="18" customHeight="1" x14ac:dyDescent="0.35">
      <c r="A268" s="43"/>
      <c r="B268" s="42"/>
      <c r="C268" s="42"/>
      <c r="D268" s="41"/>
      <c r="E268" s="43"/>
      <c r="F268" s="42"/>
      <c r="G268" s="42"/>
      <c r="H268" s="41"/>
      <c r="I268" s="43"/>
      <c r="J268" s="42"/>
      <c r="K268" s="42"/>
      <c r="L268" s="41"/>
      <c r="M268" s="43"/>
      <c r="N268" s="42"/>
      <c r="O268" s="42"/>
      <c r="P268" s="41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</row>
    <row r="269" spans="1:36" ht="18" customHeight="1" x14ac:dyDescent="0.35">
      <c r="A269" s="43"/>
      <c r="B269" s="42"/>
      <c r="C269" s="42"/>
      <c r="D269" s="41"/>
      <c r="E269" s="43"/>
      <c r="F269" s="42"/>
      <c r="G269" s="42"/>
      <c r="H269" s="41"/>
      <c r="I269" s="43"/>
      <c r="J269" s="42"/>
      <c r="K269" s="42"/>
      <c r="L269" s="41"/>
      <c r="M269" s="43"/>
      <c r="N269" s="42"/>
      <c r="O269" s="42"/>
      <c r="P269" s="41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</row>
    <row r="270" spans="1:36" ht="18" customHeight="1" x14ac:dyDescent="0.35">
      <c r="A270" s="43"/>
      <c r="B270" s="42"/>
      <c r="C270" s="42"/>
      <c r="D270" s="41"/>
      <c r="E270" s="43"/>
      <c r="F270" s="42"/>
      <c r="G270" s="42"/>
      <c r="H270" s="41"/>
      <c r="I270" s="43"/>
      <c r="J270" s="42"/>
      <c r="K270" s="42"/>
      <c r="L270" s="41"/>
      <c r="M270" s="43"/>
      <c r="N270" s="42"/>
      <c r="O270" s="42"/>
      <c r="P270" s="41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</row>
    <row r="271" spans="1:36" ht="18" customHeight="1" x14ac:dyDescent="0.35">
      <c r="A271" s="43"/>
      <c r="B271" s="42"/>
      <c r="C271" s="42"/>
      <c r="D271" s="41"/>
      <c r="E271" s="43"/>
      <c r="F271" s="42"/>
      <c r="G271" s="42"/>
      <c r="H271" s="41"/>
      <c r="I271" s="43"/>
      <c r="J271" s="42"/>
      <c r="K271" s="42"/>
      <c r="L271" s="41"/>
      <c r="M271" s="43"/>
      <c r="N271" s="42"/>
      <c r="O271" s="42"/>
      <c r="P271" s="41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</row>
    <row r="272" spans="1:36" ht="18" customHeight="1" x14ac:dyDescent="0.35">
      <c r="A272" s="43"/>
      <c r="B272" s="42"/>
      <c r="C272" s="42"/>
      <c r="D272" s="41"/>
      <c r="E272" s="43"/>
      <c r="F272" s="42"/>
      <c r="G272" s="42"/>
      <c r="H272" s="41"/>
      <c r="I272" s="43"/>
      <c r="J272" s="42"/>
      <c r="K272" s="42"/>
      <c r="L272" s="41"/>
      <c r="M272" s="43"/>
      <c r="N272" s="42"/>
      <c r="O272" s="42"/>
      <c r="P272" s="41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</row>
    <row r="273" spans="1:36" ht="18" customHeight="1" x14ac:dyDescent="0.35">
      <c r="A273" s="43"/>
      <c r="B273" s="42"/>
      <c r="C273" s="42"/>
      <c r="D273" s="41"/>
      <c r="E273" s="43"/>
      <c r="F273" s="42"/>
      <c r="G273" s="42"/>
      <c r="H273" s="41"/>
      <c r="I273" s="43"/>
      <c r="J273" s="42"/>
      <c r="K273" s="42"/>
      <c r="L273" s="41"/>
      <c r="M273" s="43"/>
      <c r="N273" s="42"/>
      <c r="O273" s="42"/>
      <c r="P273" s="41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</row>
    <row r="274" spans="1:36" ht="18" customHeight="1" x14ac:dyDescent="0.35">
      <c r="A274" s="43"/>
      <c r="B274" s="42"/>
      <c r="C274" s="42"/>
      <c r="D274" s="41"/>
      <c r="E274" s="43"/>
      <c r="F274" s="42"/>
      <c r="G274" s="42"/>
      <c r="H274" s="41"/>
      <c r="I274" s="43"/>
      <c r="J274" s="42"/>
      <c r="K274" s="42"/>
      <c r="L274" s="41"/>
      <c r="M274" s="43"/>
      <c r="N274" s="42"/>
      <c r="O274" s="42"/>
      <c r="P274" s="41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</row>
    <row r="275" spans="1:36" ht="18" customHeight="1" x14ac:dyDescent="0.35">
      <c r="A275" s="43"/>
      <c r="B275" s="42"/>
      <c r="C275" s="42"/>
      <c r="D275" s="41"/>
      <c r="E275" s="43"/>
      <c r="F275" s="42"/>
      <c r="G275" s="42"/>
      <c r="H275" s="41"/>
      <c r="I275" s="43"/>
      <c r="J275" s="42"/>
      <c r="K275" s="42"/>
      <c r="L275" s="41"/>
      <c r="M275" s="43"/>
      <c r="N275" s="42"/>
      <c r="O275" s="42"/>
      <c r="P275" s="41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</row>
    <row r="276" spans="1:36" ht="18" customHeight="1" x14ac:dyDescent="0.35">
      <c r="A276" s="43"/>
      <c r="B276" s="42"/>
      <c r="C276" s="42"/>
      <c r="D276" s="41"/>
      <c r="E276" s="43"/>
      <c r="F276" s="42"/>
      <c r="G276" s="42"/>
      <c r="H276" s="41"/>
      <c r="I276" s="43"/>
      <c r="J276" s="42"/>
      <c r="K276" s="42"/>
      <c r="L276" s="41"/>
      <c r="M276" s="43"/>
      <c r="N276" s="42"/>
      <c r="O276" s="42"/>
      <c r="P276" s="41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</row>
    <row r="277" spans="1:36" ht="18" customHeight="1" x14ac:dyDescent="0.35">
      <c r="A277" s="43"/>
      <c r="B277" s="42"/>
      <c r="C277" s="42"/>
      <c r="D277" s="41"/>
      <c r="E277" s="43"/>
      <c r="F277" s="42"/>
      <c r="G277" s="42"/>
      <c r="H277" s="41"/>
      <c r="I277" s="43"/>
      <c r="J277" s="42"/>
      <c r="K277" s="42"/>
      <c r="L277" s="41"/>
      <c r="M277" s="43"/>
      <c r="N277" s="42"/>
      <c r="O277" s="42"/>
      <c r="P277" s="41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</row>
    <row r="278" spans="1:36" ht="18" customHeight="1" x14ac:dyDescent="0.35">
      <c r="A278" s="43"/>
      <c r="B278" s="42"/>
      <c r="C278" s="42"/>
      <c r="D278" s="41"/>
      <c r="E278" s="43"/>
      <c r="F278" s="42"/>
      <c r="G278" s="42"/>
      <c r="H278" s="41"/>
      <c r="I278" s="43"/>
      <c r="J278" s="42"/>
      <c r="K278" s="42"/>
      <c r="L278" s="41"/>
      <c r="M278" s="43"/>
      <c r="N278" s="42"/>
      <c r="O278" s="42"/>
      <c r="P278" s="41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</row>
    <row r="279" spans="1:36" ht="18" customHeight="1" x14ac:dyDescent="0.35">
      <c r="A279" s="43"/>
      <c r="B279" s="42"/>
      <c r="C279" s="42"/>
      <c r="D279" s="41"/>
      <c r="E279" s="43"/>
      <c r="F279" s="42"/>
      <c r="G279" s="42"/>
      <c r="H279" s="41"/>
      <c r="I279" s="43"/>
      <c r="J279" s="42"/>
      <c r="K279" s="42"/>
      <c r="L279" s="41"/>
      <c r="M279" s="43"/>
      <c r="N279" s="42"/>
      <c r="O279" s="42"/>
      <c r="P279" s="41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</row>
    <row r="280" spans="1:36" ht="18" customHeight="1" x14ac:dyDescent="0.35">
      <c r="A280" s="43"/>
      <c r="B280" s="42"/>
      <c r="C280" s="42"/>
      <c r="D280" s="41"/>
      <c r="E280" s="43"/>
      <c r="F280" s="42"/>
      <c r="G280" s="42"/>
      <c r="H280" s="41"/>
      <c r="I280" s="43"/>
      <c r="J280" s="42"/>
      <c r="K280" s="42"/>
      <c r="L280" s="41"/>
      <c r="M280" s="43"/>
      <c r="N280" s="42"/>
      <c r="O280" s="42"/>
      <c r="P280" s="41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</row>
    <row r="281" spans="1:36" ht="18" customHeight="1" x14ac:dyDescent="0.35">
      <c r="A281" s="43"/>
      <c r="B281" s="42"/>
      <c r="C281" s="42"/>
      <c r="D281" s="41"/>
      <c r="E281" s="43"/>
      <c r="F281" s="42"/>
      <c r="G281" s="42"/>
      <c r="H281" s="41"/>
      <c r="I281" s="43"/>
      <c r="J281" s="42"/>
      <c r="K281" s="42"/>
      <c r="L281" s="41"/>
      <c r="M281" s="43"/>
      <c r="N281" s="42"/>
      <c r="O281" s="42"/>
      <c r="P281" s="41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</row>
    <row r="282" spans="1:36" ht="18" customHeight="1" x14ac:dyDescent="0.35">
      <c r="A282" s="43"/>
      <c r="B282" s="42"/>
      <c r="C282" s="42"/>
      <c r="D282" s="41"/>
      <c r="E282" s="43"/>
      <c r="F282" s="42"/>
      <c r="G282" s="42"/>
      <c r="H282" s="41"/>
      <c r="I282" s="43"/>
      <c r="J282" s="42"/>
      <c r="K282" s="42"/>
      <c r="L282" s="41"/>
      <c r="M282" s="43"/>
      <c r="N282" s="42"/>
      <c r="O282" s="42"/>
      <c r="P282" s="41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</row>
    <row r="283" spans="1:36" ht="18" customHeight="1" x14ac:dyDescent="0.35">
      <c r="A283" s="43"/>
      <c r="B283" s="42"/>
      <c r="C283" s="42"/>
      <c r="D283" s="41"/>
      <c r="E283" s="43"/>
      <c r="F283" s="42"/>
      <c r="G283" s="42"/>
      <c r="H283" s="41"/>
      <c r="I283" s="43"/>
      <c r="J283" s="42"/>
      <c r="K283" s="42"/>
      <c r="L283" s="41"/>
      <c r="M283" s="43"/>
      <c r="N283" s="42"/>
      <c r="O283" s="42"/>
      <c r="P283" s="41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</row>
    <row r="284" spans="1:36" ht="18" customHeight="1" x14ac:dyDescent="0.35">
      <c r="A284" s="43"/>
      <c r="B284" s="42"/>
      <c r="C284" s="42"/>
      <c r="D284" s="41"/>
      <c r="E284" s="43"/>
      <c r="F284" s="42"/>
      <c r="G284" s="42"/>
      <c r="H284" s="41"/>
      <c r="I284" s="43"/>
      <c r="J284" s="42"/>
      <c r="K284" s="42"/>
      <c r="L284" s="41"/>
      <c r="M284" s="43"/>
      <c r="N284" s="42"/>
      <c r="O284" s="42"/>
      <c r="P284" s="41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</row>
    <row r="285" spans="1:36" ht="18" customHeight="1" x14ac:dyDescent="0.35">
      <c r="A285" s="43"/>
      <c r="B285" s="42"/>
      <c r="C285" s="42"/>
      <c r="D285" s="41"/>
      <c r="E285" s="43"/>
      <c r="F285" s="42"/>
      <c r="G285" s="42"/>
      <c r="H285" s="41"/>
      <c r="I285" s="43"/>
      <c r="J285" s="42"/>
      <c r="K285" s="42"/>
      <c r="L285" s="41"/>
      <c r="M285" s="43"/>
      <c r="N285" s="42"/>
      <c r="O285" s="42"/>
      <c r="P285" s="41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</row>
    <row r="286" spans="1:36" ht="18" customHeight="1" x14ac:dyDescent="0.35">
      <c r="A286" s="43"/>
      <c r="B286" s="42"/>
      <c r="C286" s="42"/>
      <c r="D286" s="41"/>
      <c r="E286" s="43"/>
      <c r="F286" s="42"/>
      <c r="G286" s="42"/>
      <c r="H286" s="41"/>
      <c r="I286" s="43"/>
      <c r="J286" s="42"/>
      <c r="K286" s="42"/>
      <c r="L286" s="41"/>
      <c r="M286" s="43"/>
      <c r="N286" s="42"/>
      <c r="O286" s="42"/>
      <c r="P286" s="41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</row>
    <row r="287" spans="1:36" ht="18" customHeight="1" x14ac:dyDescent="0.35">
      <c r="A287" s="43"/>
      <c r="B287" s="42"/>
      <c r="C287" s="42"/>
      <c r="D287" s="41"/>
      <c r="E287" s="43"/>
      <c r="F287" s="42"/>
      <c r="G287" s="42"/>
      <c r="H287" s="41"/>
      <c r="I287" s="43"/>
      <c r="J287" s="42"/>
      <c r="K287" s="42"/>
      <c r="L287" s="41"/>
      <c r="M287" s="43"/>
      <c r="N287" s="42"/>
      <c r="O287" s="42"/>
      <c r="P287" s="41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</row>
    <row r="288" spans="1:36" ht="18" customHeight="1" x14ac:dyDescent="0.35">
      <c r="A288" s="43"/>
      <c r="B288" s="42"/>
      <c r="C288" s="42"/>
      <c r="D288" s="41"/>
      <c r="E288" s="43"/>
      <c r="F288" s="42"/>
      <c r="G288" s="42"/>
      <c r="H288" s="41"/>
      <c r="I288" s="43"/>
      <c r="J288" s="42"/>
      <c r="K288" s="42"/>
      <c r="L288" s="41"/>
      <c r="M288" s="43"/>
      <c r="N288" s="42"/>
      <c r="O288" s="42"/>
      <c r="P288" s="41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</row>
    <row r="289" spans="1:36" ht="18" customHeight="1" x14ac:dyDescent="0.35">
      <c r="A289" s="43"/>
      <c r="B289" s="42"/>
      <c r="C289" s="42"/>
      <c r="D289" s="41"/>
      <c r="E289" s="43"/>
      <c r="F289" s="42"/>
      <c r="G289" s="42"/>
      <c r="H289" s="41"/>
      <c r="I289" s="43"/>
      <c r="J289" s="42"/>
      <c r="K289" s="42"/>
      <c r="L289" s="41"/>
      <c r="M289" s="43"/>
      <c r="N289" s="42"/>
      <c r="O289" s="42"/>
      <c r="P289" s="41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</row>
    <row r="290" spans="1:36" ht="18" customHeight="1" x14ac:dyDescent="0.35">
      <c r="A290" s="43"/>
      <c r="B290" s="42"/>
      <c r="C290" s="42"/>
      <c r="D290" s="41"/>
      <c r="E290" s="43"/>
      <c r="F290" s="42"/>
      <c r="G290" s="42"/>
      <c r="H290" s="41"/>
      <c r="I290" s="43"/>
      <c r="J290" s="42"/>
      <c r="K290" s="42"/>
      <c r="L290" s="41"/>
      <c r="M290" s="43"/>
      <c r="N290" s="42"/>
      <c r="O290" s="42"/>
      <c r="P290" s="41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</row>
    <row r="291" spans="1:36" ht="18" customHeight="1" x14ac:dyDescent="0.35">
      <c r="A291" s="43"/>
      <c r="B291" s="42"/>
      <c r="C291" s="42"/>
      <c r="D291" s="41"/>
      <c r="E291" s="43"/>
      <c r="F291" s="42"/>
      <c r="G291" s="42"/>
      <c r="H291" s="41"/>
      <c r="I291" s="43"/>
      <c r="J291" s="42"/>
      <c r="K291" s="42"/>
      <c r="L291" s="41"/>
      <c r="M291" s="43"/>
      <c r="N291" s="42"/>
      <c r="O291" s="42"/>
      <c r="P291" s="41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</row>
    <row r="292" spans="1:36" ht="18" customHeight="1" x14ac:dyDescent="0.35">
      <c r="A292" s="43"/>
      <c r="B292" s="42"/>
      <c r="C292" s="42"/>
      <c r="D292" s="41"/>
      <c r="E292" s="43"/>
      <c r="F292" s="42"/>
      <c r="G292" s="42"/>
      <c r="H292" s="41"/>
      <c r="I292" s="43"/>
      <c r="J292" s="42"/>
      <c r="K292" s="42"/>
      <c r="L292" s="41"/>
      <c r="M292" s="43"/>
      <c r="N292" s="42"/>
      <c r="O292" s="42"/>
      <c r="P292" s="41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</row>
    <row r="293" spans="1:36" ht="18" customHeight="1" x14ac:dyDescent="0.35">
      <c r="A293" s="43"/>
      <c r="B293" s="42"/>
      <c r="C293" s="42"/>
      <c r="D293" s="41"/>
      <c r="E293" s="43"/>
      <c r="F293" s="42"/>
      <c r="G293" s="42"/>
      <c r="H293" s="41"/>
      <c r="I293" s="43"/>
      <c r="J293" s="42"/>
      <c r="K293" s="42"/>
      <c r="L293" s="41"/>
      <c r="M293" s="43"/>
      <c r="N293" s="42"/>
      <c r="O293" s="42"/>
      <c r="P293" s="41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</row>
    <row r="294" spans="1:36" ht="18" customHeight="1" x14ac:dyDescent="0.35">
      <c r="A294" s="43"/>
      <c r="B294" s="42"/>
      <c r="C294" s="42"/>
      <c r="D294" s="41"/>
      <c r="E294" s="43"/>
      <c r="F294" s="42"/>
      <c r="G294" s="42"/>
      <c r="H294" s="41"/>
      <c r="I294" s="43"/>
      <c r="J294" s="42"/>
      <c r="K294" s="42"/>
      <c r="L294" s="41"/>
      <c r="M294" s="43"/>
      <c r="N294" s="42"/>
      <c r="O294" s="42"/>
      <c r="P294" s="41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</row>
    <row r="295" spans="1:36" ht="18" customHeight="1" x14ac:dyDescent="0.35">
      <c r="A295" s="43"/>
      <c r="B295" s="42"/>
      <c r="C295" s="42"/>
      <c r="D295" s="41"/>
      <c r="E295" s="43"/>
      <c r="F295" s="42"/>
      <c r="G295" s="42"/>
      <c r="H295" s="41"/>
      <c r="I295" s="43"/>
      <c r="J295" s="42"/>
      <c r="K295" s="42"/>
      <c r="L295" s="41"/>
      <c r="M295" s="43"/>
      <c r="N295" s="42"/>
      <c r="O295" s="42"/>
      <c r="P295" s="41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</row>
    <row r="296" spans="1:36" ht="18" customHeight="1" x14ac:dyDescent="0.35">
      <c r="A296" s="43"/>
      <c r="B296" s="42"/>
      <c r="C296" s="42"/>
      <c r="D296" s="41"/>
      <c r="E296" s="43"/>
      <c r="F296" s="42"/>
      <c r="G296" s="42"/>
      <c r="H296" s="41"/>
      <c r="I296" s="43"/>
      <c r="J296" s="42"/>
      <c r="K296" s="42"/>
      <c r="L296" s="41"/>
      <c r="M296" s="43"/>
      <c r="N296" s="42"/>
      <c r="O296" s="42"/>
      <c r="P296" s="41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</row>
    <row r="297" spans="1:36" ht="18" customHeight="1" x14ac:dyDescent="0.35">
      <c r="A297" s="43"/>
      <c r="B297" s="42"/>
      <c r="C297" s="42"/>
      <c r="D297" s="41"/>
      <c r="E297" s="43"/>
      <c r="F297" s="42"/>
      <c r="G297" s="42"/>
      <c r="H297" s="41"/>
      <c r="I297" s="43"/>
      <c r="J297" s="42"/>
      <c r="K297" s="42"/>
      <c r="L297" s="41"/>
      <c r="M297" s="43"/>
      <c r="N297" s="42"/>
      <c r="O297" s="42"/>
      <c r="P297" s="41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</row>
    <row r="298" spans="1:36" ht="18" customHeight="1" x14ac:dyDescent="0.35">
      <c r="A298" s="43"/>
      <c r="B298" s="42"/>
      <c r="C298" s="42"/>
      <c r="D298" s="41"/>
      <c r="E298" s="43"/>
      <c r="F298" s="42"/>
      <c r="G298" s="42"/>
      <c r="H298" s="41"/>
      <c r="I298" s="43"/>
      <c r="J298" s="42"/>
      <c r="K298" s="42"/>
      <c r="L298" s="41"/>
      <c r="M298" s="43"/>
      <c r="N298" s="42"/>
      <c r="O298" s="42"/>
      <c r="P298" s="41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</row>
    <row r="299" spans="1:36" ht="18" customHeight="1" x14ac:dyDescent="0.35">
      <c r="A299" s="43"/>
      <c r="B299" s="42"/>
      <c r="C299" s="42"/>
      <c r="D299" s="41"/>
      <c r="E299" s="43"/>
      <c r="F299" s="42"/>
      <c r="G299" s="42"/>
      <c r="H299" s="41"/>
      <c r="I299" s="43"/>
      <c r="J299" s="42"/>
      <c r="K299" s="42"/>
      <c r="L299" s="41"/>
      <c r="M299" s="43"/>
      <c r="N299" s="42"/>
      <c r="O299" s="42"/>
      <c r="P299" s="41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</row>
    <row r="300" spans="1:36" ht="15.75" customHeight="1" x14ac:dyDescent="0.3">
      <c r="A300" s="68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</row>
    <row r="301" spans="1:36" ht="15.75" customHeight="1" x14ac:dyDescent="0.3">
      <c r="A301" s="68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</row>
    <row r="302" spans="1:36" ht="15.75" customHeight="1" x14ac:dyDescent="0.3">
      <c r="A302" s="68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</row>
    <row r="303" spans="1:36" ht="15.75" customHeight="1" x14ac:dyDescent="0.3">
      <c r="A303" s="68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</row>
    <row r="304" spans="1:36" ht="15.75" customHeight="1" x14ac:dyDescent="0.3">
      <c r="A304" s="68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</row>
    <row r="305" spans="1:36" ht="15.75" customHeight="1" x14ac:dyDescent="0.3">
      <c r="A305" s="68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</row>
    <row r="306" spans="1:36" ht="15.75" customHeight="1" x14ac:dyDescent="0.3">
      <c r="A306" s="68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</row>
    <row r="307" spans="1:36" ht="15.75" customHeight="1" x14ac:dyDescent="0.3">
      <c r="A307" s="68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</row>
    <row r="308" spans="1:36" ht="15.75" customHeight="1" x14ac:dyDescent="0.3">
      <c r="A308" s="68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</row>
    <row r="309" spans="1:36" ht="15.75" customHeight="1" x14ac:dyDescent="0.3">
      <c r="A309" s="68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</row>
    <row r="310" spans="1:36" ht="15.75" customHeight="1" x14ac:dyDescent="0.3">
      <c r="A310" s="68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</row>
    <row r="311" spans="1:36" ht="15.75" customHeight="1" x14ac:dyDescent="0.3">
      <c r="A311" s="68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</row>
    <row r="312" spans="1:36" ht="15.75" customHeight="1" x14ac:dyDescent="0.3">
      <c r="A312" s="68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</row>
    <row r="313" spans="1:36" ht="15.75" customHeight="1" x14ac:dyDescent="0.3">
      <c r="A313" s="68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</row>
    <row r="314" spans="1:36" ht="15.75" customHeight="1" x14ac:dyDescent="0.3">
      <c r="A314" s="68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</row>
    <row r="315" spans="1:36" ht="15.75" customHeight="1" x14ac:dyDescent="0.3">
      <c r="A315" s="68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</row>
    <row r="316" spans="1:36" ht="15.75" customHeight="1" x14ac:dyDescent="0.3">
      <c r="A316" s="68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</row>
    <row r="317" spans="1:36" ht="15.75" customHeight="1" x14ac:dyDescent="0.3">
      <c r="A317" s="68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</row>
    <row r="318" spans="1:36" ht="15.75" customHeight="1" x14ac:dyDescent="0.3">
      <c r="A318" s="68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</row>
    <row r="319" spans="1:36" ht="15.75" customHeight="1" x14ac:dyDescent="0.3">
      <c r="A319" s="68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</row>
    <row r="320" spans="1:36" ht="15.75" customHeight="1" x14ac:dyDescent="0.3">
      <c r="A320" s="68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</row>
    <row r="321" spans="1:36" ht="15.75" customHeight="1" x14ac:dyDescent="0.3">
      <c r="A321" s="68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</row>
    <row r="322" spans="1:36" ht="15.75" customHeight="1" x14ac:dyDescent="0.3">
      <c r="A322" s="68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</row>
    <row r="323" spans="1:36" ht="15.75" customHeight="1" x14ac:dyDescent="0.3">
      <c r="A323" s="68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</row>
    <row r="324" spans="1:36" ht="15.75" customHeight="1" x14ac:dyDescent="0.3">
      <c r="A324" s="68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</row>
    <row r="325" spans="1:36" ht="15.75" customHeight="1" x14ac:dyDescent="0.3">
      <c r="A325" s="68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</row>
    <row r="326" spans="1:36" ht="15.75" customHeight="1" x14ac:dyDescent="0.3">
      <c r="A326" s="68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</row>
    <row r="327" spans="1:36" ht="15.75" customHeight="1" x14ac:dyDescent="0.3">
      <c r="A327" s="68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</row>
    <row r="328" spans="1:36" ht="15.75" customHeight="1" x14ac:dyDescent="0.3">
      <c r="A328" s="68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</row>
    <row r="329" spans="1:36" ht="15.75" customHeight="1" x14ac:dyDescent="0.3">
      <c r="A329" s="68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</row>
    <row r="330" spans="1:36" ht="15.75" customHeight="1" x14ac:dyDescent="0.3">
      <c r="A330" s="68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</row>
    <row r="331" spans="1:36" ht="15.75" customHeight="1" x14ac:dyDescent="0.3">
      <c r="A331" s="68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</row>
    <row r="332" spans="1:36" ht="15.75" customHeight="1" x14ac:dyDescent="0.3">
      <c r="A332" s="68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</row>
    <row r="333" spans="1:36" ht="15.75" customHeight="1" x14ac:dyDescent="0.3">
      <c r="A333" s="68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</row>
    <row r="334" spans="1:36" ht="15.75" customHeight="1" x14ac:dyDescent="0.3">
      <c r="A334" s="68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</row>
    <row r="335" spans="1:36" ht="15.75" customHeight="1" x14ac:dyDescent="0.3">
      <c r="A335" s="68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</row>
    <row r="336" spans="1:36" ht="15.75" customHeight="1" x14ac:dyDescent="0.3">
      <c r="A336" s="68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</row>
    <row r="337" spans="1:36" ht="15.75" customHeight="1" x14ac:dyDescent="0.3">
      <c r="A337" s="68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</row>
    <row r="338" spans="1:36" ht="15.75" customHeight="1" x14ac:dyDescent="0.3">
      <c r="A338" s="68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</row>
    <row r="339" spans="1:36" ht="15.75" customHeight="1" x14ac:dyDescent="0.3">
      <c r="A339" s="68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</row>
    <row r="340" spans="1:36" ht="15.75" customHeight="1" x14ac:dyDescent="0.3">
      <c r="A340" s="68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</row>
    <row r="341" spans="1:36" ht="15.75" customHeight="1" x14ac:dyDescent="0.3">
      <c r="A341" s="68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</row>
    <row r="342" spans="1:36" ht="15.75" customHeight="1" x14ac:dyDescent="0.3">
      <c r="A342" s="68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</row>
    <row r="343" spans="1:36" ht="15.75" customHeight="1" x14ac:dyDescent="0.3">
      <c r="A343" s="68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</row>
    <row r="344" spans="1:36" ht="15.75" customHeight="1" x14ac:dyDescent="0.3">
      <c r="A344" s="68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</row>
    <row r="345" spans="1:36" ht="15.75" customHeight="1" x14ac:dyDescent="0.3">
      <c r="A345" s="68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</row>
    <row r="346" spans="1:36" ht="15.75" customHeight="1" x14ac:dyDescent="0.3">
      <c r="A346" s="68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</row>
    <row r="347" spans="1:36" ht="15.75" customHeight="1" x14ac:dyDescent="0.3">
      <c r="A347" s="68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</row>
    <row r="348" spans="1:36" ht="15.75" customHeight="1" x14ac:dyDescent="0.3">
      <c r="A348" s="68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</row>
    <row r="349" spans="1:36" ht="15.75" customHeight="1" x14ac:dyDescent="0.3">
      <c r="A349" s="68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</row>
    <row r="350" spans="1:36" ht="15.75" customHeight="1" x14ac:dyDescent="0.3">
      <c r="A350" s="68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</row>
    <row r="351" spans="1:36" ht="15.75" customHeight="1" x14ac:dyDescent="0.3">
      <c r="A351" s="68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</row>
    <row r="352" spans="1:36" ht="15.75" customHeight="1" x14ac:dyDescent="0.3">
      <c r="A352" s="68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</row>
    <row r="353" spans="1:36" ht="15.75" customHeight="1" x14ac:dyDescent="0.3">
      <c r="A353" s="68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</row>
    <row r="354" spans="1:36" ht="15.75" customHeight="1" x14ac:dyDescent="0.3">
      <c r="A354" s="68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</row>
    <row r="355" spans="1:36" ht="15.75" customHeight="1" x14ac:dyDescent="0.3">
      <c r="A355" s="68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</row>
    <row r="356" spans="1:36" ht="15.75" customHeight="1" x14ac:dyDescent="0.3">
      <c r="A356" s="68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</row>
    <row r="357" spans="1:36" ht="15.75" customHeight="1" x14ac:dyDescent="0.3">
      <c r="A357" s="68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8"/>
      <c r="V357" s="68"/>
      <c r="W357" s="68"/>
      <c r="X357" s="68"/>
      <c r="Y357" s="68"/>
      <c r="Z357" s="68"/>
      <c r="AA357" s="68"/>
      <c r="AB357" s="68"/>
      <c r="AC357" s="68"/>
      <c r="AD357" s="68"/>
      <c r="AE357" s="68"/>
      <c r="AF357" s="68"/>
      <c r="AG357" s="68"/>
      <c r="AH357" s="68"/>
      <c r="AI357" s="68"/>
      <c r="AJ357" s="68"/>
    </row>
    <row r="358" spans="1:36" ht="15.75" customHeight="1" x14ac:dyDescent="0.3">
      <c r="A358" s="68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</row>
    <row r="359" spans="1:36" ht="15.75" customHeight="1" x14ac:dyDescent="0.3">
      <c r="A359" s="68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</row>
    <row r="360" spans="1:36" ht="15.75" customHeight="1" x14ac:dyDescent="0.3">
      <c r="A360" s="68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</row>
    <row r="361" spans="1:36" ht="15.75" customHeight="1" x14ac:dyDescent="0.3">
      <c r="A361" s="68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</row>
    <row r="362" spans="1:36" ht="15.75" customHeight="1" x14ac:dyDescent="0.3">
      <c r="A362" s="68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</row>
    <row r="363" spans="1:36" ht="15.75" customHeight="1" x14ac:dyDescent="0.3">
      <c r="A363" s="68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</row>
    <row r="364" spans="1:36" ht="15.75" customHeight="1" x14ac:dyDescent="0.3">
      <c r="A364" s="68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</row>
    <row r="365" spans="1:36" ht="15.75" customHeight="1" x14ac:dyDescent="0.3">
      <c r="A365" s="68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</row>
    <row r="366" spans="1:36" ht="15.75" customHeight="1" x14ac:dyDescent="0.3">
      <c r="A366" s="68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</row>
    <row r="367" spans="1:36" ht="15.75" customHeight="1" x14ac:dyDescent="0.3">
      <c r="A367" s="68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</row>
    <row r="368" spans="1:36" ht="15.75" customHeight="1" x14ac:dyDescent="0.3">
      <c r="A368" s="68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</row>
    <row r="369" spans="1:36" ht="15.75" customHeight="1" x14ac:dyDescent="0.3">
      <c r="A369" s="68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</row>
    <row r="370" spans="1:36" ht="15.75" customHeight="1" x14ac:dyDescent="0.3">
      <c r="A370" s="68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</row>
    <row r="371" spans="1:36" ht="15.75" customHeight="1" x14ac:dyDescent="0.3">
      <c r="A371" s="68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</row>
    <row r="372" spans="1:36" ht="15.75" customHeight="1" x14ac:dyDescent="0.3">
      <c r="A372" s="68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</row>
    <row r="373" spans="1:36" ht="15.75" customHeight="1" x14ac:dyDescent="0.3">
      <c r="A373" s="68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</row>
    <row r="374" spans="1:36" ht="15.75" customHeight="1" x14ac:dyDescent="0.3">
      <c r="A374" s="68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</row>
    <row r="375" spans="1:36" ht="15.75" customHeight="1" x14ac:dyDescent="0.3">
      <c r="A375" s="68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</row>
    <row r="376" spans="1:36" ht="15.75" customHeight="1" x14ac:dyDescent="0.3">
      <c r="A376" s="68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</row>
    <row r="377" spans="1:36" ht="15.75" customHeight="1" x14ac:dyDescent="0.3">
      <c r="A377" s="68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</row>
    <row r="378" spans="1:36" ht="15.75" customHeight="1" x14ac:dyDescent="0.3">
      <c r="A378" s="68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8"/>
      <c r="O378" s="68"/>
      <c r="P378" s="68"/>
      <c r="Q378" s="68"/>
      <c r="R378" s="68"/>
      <c r="S378" s="68"/>
      <c r="T378" s="68"/>
      <c r="U378" s="68"/>
      <c r="V378" s="68"/>
      <c r="W378" s="68"/>
      <c r="X378" s="68"/>
      <c r="Y378" s="68"/>
      <c r="Z378" s="68"/>
      <c r="AA378" s="68"/>
      <c r="AB378" s="68"/>
      <c r="AC378" s="68"/>
      <c r="AD378" s="68"/>
      <c r="AE378" s="68"/>
      <c r="AF378" s="68"/>
      <c r="AG378" s="68"/>
      <c r="AH378" s="68"/>
      <c r="AI378" s="68"/>
      <c r="AJ378" s="68"/>
    </row>
    <row r="379" spans="1:36" ht="15.75" customHeight="1" x14ac:dyDescent="0.3">
      <c r="A379" s="68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8"/>
      <c r="P379" s="68"/>
      <c r="Q379" s="68"/>
      <c r="R379" s="68"/>
      <c r="S379" s="68"/>
      <c r="T379" s="68"/>
      <c r="U379" s="68"/>
      <c r="V379" s="68"/>
      <c r="W379" s="68"/>
      <c r="X379" s="68"/>
      <c r="Y379" s="68"/>
      <c r="Z379" s="68"/>
      <c r="AA379" s="68"/>
      <c r="AB379" s="68"/>
      <c r="AC379" s="68"/>
      <c r="AD379" s="68"/>
      <c r="AE379" s="68"/>
      <c r="AF379" s="68"/>
      <c r="AG379" s="68"/>
      <c r="AH379" s="68"/>
      <c r="AI379" s="68"/>
      <c r="AJ379" s="68"/>
    </row>
    <row r="380" spans="1:36" ht="15.75" customHeight="1" x14ac:dyDescent="0.3">
      <c r="A380" s="68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8"/>
      <c r="O380" s="68"/>
      <c r="P380" s="68"/>
      <c r="Q380" s="68"/>
      <c r="R380" s="68"/>
      <c r="S380" s="68"/>
      <c r="T380" s="68"/>
      <c r="U380" s="68"/>
      <c r="V380" s="68"/>
      <c r="W380" s="68"/>
      <c r="X380" s="68"/>
      <c r="Y380" s="68"/>
      <c r="Z380" s="68"/>
      <c r="AA380" s="68"/>
      <c r="AB380" s="68"/>
      <c r="AC380" s="68"/>
      <c r="AD380" s="68"/>
      <c r="AE380" s="68"/>
      <c r="AF380" s="68"/>
      <c r="AG380" s="68"/>
      <c r="AH380" s="68"/>
      <c r="AI380" s="68"/>
      <c r="AJ380" s="68"/>
    </row>
    <row r="381" spans="1:36" ht="15.75" customHeight="1" x14ac:dyDescent="0.3">
      <c r="A381" s="68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8"/>
      <c r="T381" s="68"/>
      <c r="U381" s="68"/>
      <c r="V381" s="68"/>
      <c r="W381" s="68"/>
      <c r="X381" s="68"/>
      <c r="Y381" s="68"/>
      <c r="Z381" s="68"/>
      <c r="AA381" s="68"/>
      <c r="AB381" s="68"/>
      <c r="AC381" s="68"/>
      <c r="AD381" s="68"/>
      <c r="AE381" s="68"/>
      <c r="AF381" s="68"/>
      <c r="AG381" s="68"/>
      <c r="AH381" s="68"/>
      <c r="AI381" s="68"/>
      <c r="AJ381" s="68"/>
    </row>
    <row r="382" spans="1:36" ht="15.75" customHeight="1" x14ac:dyDescent="0.3">
      <c r="A382" s="68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8"/>
      <c r="P382" s="68"/>
      <c r="Q382" s="68"/>
      <c r="R382" s="68"/>
      <c r="S382" s="68"/>
      <c r="T382" s="68"/>
      <c r="U382" s="68"/>
      <c r="V382" s="68"/>
      <c r="W382" s="68"/>
      <c r="X382" s="68"/>
      <c r="Y382" s="68"/>
      <c r="Z382" s="68"/>
      <c r="AA382" s="68"/>
      <c r="AB382" s="68"/>
      <c r="AC382" s="68"/>
      <c r="AD382" s="68"/>
      <c r="AE382" s="68"/>
      <c r="AF382" s="68"/>
      <c r="AG382" s="68"/>
      <c r="AH382" s="68"/>
      <c r="AI382" s="68"/>
      <c r="AJ382" s="68"/>
    </row>
    <row r="383" spans="1:36" ht="15.75" customHeight="1" x14ac:dyDescent="0.3">
      <c r="A383" s="68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8"/>
      <c r="P383" s="68"/>
      <c r="Q383" s="68"/>
      <c r="R383" s="68"/>
      <c r="S383" s="68"/>
      <c r="T383" s="68"/>
      <c r="U383" s="68"/>
      <c r="V383" s="68"/>
      <c r="W383" s="68"/>
      <c r="X383" s="68"/>
      <c r="Y383" s="68"/>
      <c r="Z383" s="68"/>
      <c r="AA383" s="68"/>
      <c r="AB383" s="68"/>
      <c r="AC383" s="68"/>
      <c r="AD383" s="68"/>
      <c r="AE383" s="68"/>
      <c r="AF383" s="68"/>
      <c r="AG383" s="68"/>
      <c r="AH383" s="68"/>
      <c r="AI383" s="68"/>
      <c r="AJ383" s="68"/>
    </row>
    <row r="384" spans="1:36" ht="15.75" customHeight="1" x14ac:dyDescent="0.3">
      <c r="A384" s="68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68"/>
      <c r="T384" s="68"/>
      <c r="U384" s="68"/>
      <c r="V384" s="68"/>
      <c r="W384" s="68"/>
      <c r="X384" s="68"/>
      <c r="Y384" s="68"/>
      <c r="Z384" s="68"/>
      <c r="AA384" s="68"/>
      <c r="AB384" s="68"/>
      <c r="AC384" s="68"/>
      <c r="AD384" s="68"/>
      <c r="AE384" s="68"/>
      <c r="AF384" s="68"/>
      <c r="AG384" s="68"/>
      <c r="AH384" s="68"/>
      <c r="AI384" s="68"/>
      <c r="AJ384" s="68"/>
    </row>
    <row r="385" spans="1:36" ht="15.75" customHeight="1" x14ac:dyDescent="0.3">
      <c r="A385" s="68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  <c r="O385" s="68"/>
      <c r="P385" s="68"/>
      <c r="Q385" s="68"/>
      <c r="R385" s="68"/>
      <c r="S385" s="68"/>
      <c r="T385" s="68"/>
      <c r="U385" s="68"/>
      <c r="V385" s="68"/>
      <c r="W385" s="68"/>
      <c r="X385" s="68"/>
      <c r="Y385" s="68"/>
      <c r="Z385" s="68"/>
      <c r="AA385" s="68"/>
      <c r="AB385" s="68"/>
      <c r="AC385" s="68"/>
      <c r="AD385" s="68"/>
      <c r="AE385" s="68"/>
      <c r="AF385" s="68"/>
      <c r="AG385" s="68"/>
      <c r="AH385" s="68"/>
      <c r="AI385" s="68"/>
      <c r="AJ385" s="68"/>
    </row>
    <row r="386" spans="1:36" ht="15.75" customHeight="1" x14ac:dyDescent="0.3">
      <c r="A386" s="68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  <c r="Q386" s="68"/>
      <c r="R386" s="68"/>
      <c r="S386" s="68"/>
      <c r="T386" s="68"/>
      <c r="U386" s="68"/>
      <c r="V386" s="68"/>
      <c r="W386" s="68"/>
      <c r="X386" s="68"/>
      <c r="Y386" s="68"/>
      <c r="Z386" s="68"/>
      <c r="AA386" s="68"/>
      <c r="AB386" s="68"/>
      <c r="AC386" s="68"/>
      <c r="AD386" s="68"/>
      <c r="AE386" s="68"/>
      <c r="AF386" s="68"/>
      <c r="AG386" s="68"/>
      <c r="AH386" s="68"/>
      <c r="AI386" s="68"/>
      <c r="AJ386" s="68"/>
    </row>
    <row r="387" spans="1:36" ht="15.75" customHeight="1" x14ac:dyDescent="0.3">
      <c r="A387" s="68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8"/>
      <c r="P387" s="68"/>
      <c r="Q387" s="68"/>
      <c r="R387" s="68"/>
      <c r="S387" s="68"/>
      <c r="T387" s="68"/>
      <c r="U387" s="68"/>
      <c r="V387" s="68"/>
      <c r="W387" s="68"/>
      <c r="X387" s="68"/>
      <c r="Y387" s="68"/>
      <c r="Z387" s="68"/>
      <c r="AA387" s="68"/>
      <c r="AB387" s="68"/>
      <c r="AC387" s="68"/>
      <c r="AD387" s="68"/>
      <c r="AE387" s="68"/>
      <c r="AF387" s="68"/>
      <c r="AG387" s="68"/>
      <c r="AH387" s="68"/>
      <c r="AI387" s="68"/>
      <c r="AJ387" s="68"/>
    </row>
    <row r="388" spans="1:36" ht="15.75" customHeight="1" x14ac:dyDescent="0.3">
      <c r="A388" s="68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  <c r="O388" s="68"/>
      <c r="P388" s="68"/>
      <c r="Q388" s="68"/>
      <c r="R388" s="68"/>
      <c r="S388" s="68"/>
      <c r="T388" s="68"/>
      <c r="U388" s="68"/>
      <c r="V388" s="68"/>
      <c r="W388" s="68"/>
      <c r="X388" s="68"/>
      <c r="Y388" s="68"/>
      <c r="Z388" s="68"/>
      <c r="AA388" s="68"/>
      <c r="AB388" s="68"/>
      <c r="AC388" s="68"/>
      <c r="AD388" s="68"/>
      <c r="AE388" s="68"/>
      <c r="AF388" s="68"/>
      <c r="AG388" s="68"/>
      <c r="AH388" s="68"/>
      <c r="AI388" s="68"/>
      <c r="AJ388" s="68"/>
    </row>
    <row r="389" spans="1:36" ht="15.75" customHeight="1" x14ac:dyDescent="0.3">
      <c r="A389" s="68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8"/>
      <c r="P389" s="68"/>
      <c r="Q389" s="68"/>
      <c r="R389" s="68"/>
      <c r="S389" s="68"/>
      <c r="T389" s="68"/>
      <c r="U389" s="68"/>
      <c r="V389" s="68"/>
      <c r="W389" s="68"/>
      <c r="X389" s="68"/>
      <c r="Y389" s="68"/>
      <c r="Z389" s="68"/>
      <c r="AA389" s="68"/>
      <c r="AB389" s="68"/>
      <c r="AC389" s="68"/>
      <c r="AD389" s="68"/>
      <c r="AE389" s="68"/>
      <c r="AF389" s="68"/>
      <c r="AG389" s="68"/>
      <c r="AH389" s="68"/>
      <c r="AI389" s="68"/>
      <c r="AJ389" s="68"/>
    </row>
    <row r="390" spans="1:36" ht="15.75" customHeight="1" x14ac:dyDescent="0.3">
      <c r="A390" s="68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8"/>
      <c r="T390" s="68"/>
      <c r="U390" s="68"/>
      <c r="V390" s="68"/>
      <c r="W390" s="68"/>
      <c r="X390" s="68"/>
      <c r="Y390" s="68"/>
      <c r="Z390" s="68"/>
      <c r="AA390" s="68"/>
      <c r="AB390" s="68"/>
      <c r="AC390" s="68"/>
      <c r="AD390" s="68"/>
      <c r="AE390" s="68"/>
      <c r="AF390" s="68"/>
      <c r="AG390" s="68"/>
      <c r="AH390" s="68"/>
      <c r="AI390" s="68"/>
      <c r="AJ390" s="68"/>
    </row>
    <row r="391" spans="1:36" ht="15.75" customHeight="1" x14ac:dyDescent="0.3">
      <c r="A391" s="68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8"/>
      <c r="R391" s="68"/>
      <c r="S391" s="68"/>
      <c r="T391" s="68"/>
      <c r="U391" s="68"/>
      <c r="V391" s="68"/>
      <c r="W391" s="68"/>
      <c r="X391" s="68"/>
      <c r="Y391" s="68"/>
      <c r="Z391" s="68"/>
      <c r="AA391" s="68"/>
      <c r="AB391" s="68"/>
      <c r="AC391" s="68"/>
      <c r="AD391" s="68"/>
      <c r="AE391" s="68"/>
      <c r="AF391" s="68"/>
      <c r="AG391" s="68"/>
      <c r="AH391" s="68"/>
      <c r="AI391" s="68"/>
      <c r="AJ391" s="68"/>
    </row>
    <row r="392" spans="1:36" ht="15.75" customHeight="1" x14ac:dyDescent="0.3">
      <c r="A392" s="68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  <c r="Q392" s="68"/>
      <c r="R392" s="68"/>
      <c r="S392" s="68"/>
      <c r="T392" s="68"/>
      <c r="U392" s="68"/>
      <c r="V392" s="68"/>
      <c r="W392" s="68"/>
      <c r="X392" s="68"/>
      <c r="Y392" s="68"/>
      <c r="Z392" s="68"/>
      <c r="AA392" s="68"/>
      <c r="AB392" s="68"/>
      <c r="AC392" s="68"/>
      <c r="AD392" s="68"/>
      <c r="AE392" s="68"/>
      <c r="AF392" s="68"/>
      <c r="AG392" s="68"/>
      <c r="AH392" s="68"/>
      <c r="AI392" s="68"/>
      <c r="AJ392" s="68"/>
    </row>
    <row r="393" spans="1:36" ht="15.75" customHeight="1" x14ac:dyDescent="0.3">
      <c r="A393" s="68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  <c r="Q393" s="68"/>
      <c r="R393" s="68"/>
      <c r="S393" s="68"/>
      <c r="T393" s="68"/>
      <c r="U393" s="68"/>
      <c r="V393" s="68"/>
      <c r="W393" s="68"/>
      <c r="X393" s="68"/>
      <c r="Y393" s="68"/>
      <c r="Z393" s="68"/>
      <c r="AA393" s="68"/>
      <c r="AB393" s="68"/>
      <c r="AC393" s="68"/>
      <c r="AD393" s="68"/>
      <c r="AE393" s="68"/>
      <c r="AF393" s="68"/>
      <c r="AG393" s="68"/>
      <c r="AH393" s="68"/>
      <c r="AI393" s="68"/>
      <c r="AJ393" s="68"/>
    </row>
    <row r="394" spans="1:36" ht="15.75" customHeight="1" x14ac:dyDescent="0.3">
      <c r="A394" s="68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  <c r="Q394" s="68"/>
      <c r="R394" s="68"/>
      <c r="S394" s="68"/>
      <c r="T394" s="68"/>
      <c r="U394" s="68"/>
      <c r="V394" s="68"/>
      <c r="W394" s="68"/>
      <c r="X394" s="68"/>
      <c r="Y394" s="68"/>
      <c r="Z394" s="68"/>
      <c r="AA394" s="68"/>
      <c r="AB394" s="68"/>
      <c r="AC394" s="68"/>
      <c r="AD394" s="68"/>
      <c r="AE394" s="68"/>
      <c r="AF394" s="68"/>
      <c r="AG394" s="68"/>
      <c r="AH394" s="68"/>
      <c r="AI394" s="68"/>
      <c r="AJ394" s="68"/>
    </row>
    <row r="395" spans="1:36" ht="15.75" customHeight="1" x14ac:dyDescent="0.3">
      <c r="A395" s="68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  <c r="Q395" s="68"/>
      <c r="R395" s="68"/>
      <c r="S395" s="68"/>
      <c r="T395" s="68"/>
      <c r="U395" s="68"/>
      <c r="V395" s="68"/>
      <c r="W395" s="68"/>
      <c r="X395" s="68"/>
      <c r="Y395" s="68"/>
      <c r="Z395" s="68"/>
      <c r="AA395" s="68"/>
      <c r="AB395" s="68"/>
      <c r="AC395" s="68"/>
      <c r="AD395" s="68"/>
      <c r="AE395" s="68"/>
      <c r="AF395" s="68"/>
      <c r="AG395" s="68"/>
      <c r="AH395" s="68"/>
      <c r="AI395" s="68"/>
      <c r="AJ395" s="68"/>
    </row>
    <row r="396" spans="1:36" ht="15.75" customHeight="1" x14ac:dyDescent="0.3">
      <c r="A396" s="68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  <c r="Q396" s="68"/>
      <c r="R396" s="68"/>
      <c r="S396" s="68"/>
      <c r="T396" s="68"/>
      <c r="U396" s="68"/>
      <c r="V396" s="68"/>
      <c r="W396" s="68"/>
      <c r="X396" s="68"/>
      <c r="Y396" s="68"/>
      <c r="Z396" s="68"/>
      <c r="AA396" s="68"/>
      <c r="AB396" s="68"/>
      <c r="AC396" s="68"/>
      <c r="AD396" s="68"/>
      <c r="AE396" s="68"/>
      <c r="AF396" s="68"/>
      <c r="AG396" s="68"/>
      <c r="AH396" s="68"/>
      <c r="AI396" s="68"/>
      <c r="AJ396" s="68"/>
    </row>
    <row r="397" spans="1:36" ht="15.75" customHeight="1" x14ac:dyDescent="0.3">
      <c r="A397" s="68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  <c r="Q397" s="68"/>
      <c r="R397" s="68"/>
      <c r="S397" s="68"/>
      <c r="T397" s="68"/>
      <c r="U397" s="68"/>
      <c r="V397" s="68"/>
      <c r="W397" s="68"/>
      <c r="X397" s="68"/>
      <c r="Y397" s="68"/>
      <c r="Z397" s="68"/>
      <c r="AA397" s="68"/>
      <c r="AB397" s="68"/>
      <c r="AC397" s="68"/>
      <c r="AD397" s="68"/>
      <c r="AE397" s="68"/>
      <c r="AF397" s="68"/>
      <c r="AG397" s="68"/>
      <c r="AH397" s="68"/>
      <c r="AI397" s="68"/>
      <c r="AJ397" s="68"/>
    </row>
    <row r="398" spans="1:36" ht="15.75" customHeight="1" x14ac:dyDescent="0.3">
      <c r="A398" s="68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8"/>
      <c r="P398" s="68"/>
      <c r="Q398" s="68"/>
      <c r="R398" s="68"/>
      <c r="S398" s="68"/>
      <c r="T398" s="68"/>
      <c r="U398" s="68"/>
      <c r="V398" s="68"/>
      <c r="W398" s="68"/>
      <c r="X398" s="68"/>
      <c r="Y398" s="68"/>
      <c r="Z398" s="68"/>
      <c r="AA398" s="68"/>
      <c r="AB398" s="68"/>
      <c r="AC398" s="68"/>
      <c r="AD398" s="68"/>
      <c r="AE398" s="68"/>
      <c r="AF398" s="68"/>
      <c r="AG398" s="68"/>
      <c r="AH398" s="68"/>
      <c r="AI398" s="68"/>
      <c r="AJ398" s="68"/>
    </row>
    <row r="399" spans="1:36" ht="15.75" customHeight="1" x14ac:dyDescent="0.3">
      <c r="A399" s="68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</row>
    <row r="400" spans="1:36" ht="15.75" customHeight="1" x14ac:dyDescent="0.3">
      <c r="A400" s="68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</row>
    <row r="401" spans="1:36" ht="15.75" customHeight="1" x14ac:dyDescent="0.3">
      <c r="A401" s="68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</row>
    <row r="402" spans="1:36" ht="15.75" customHeight="1" x14ac:dyDescent="0.3">
      <c r="A402" s="68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</row>
    <row r="403" spans="1:36" ht="15.75" customHeight="1" x14ac:dyDescent="0.3">
      <c r="A403" s="68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</row>
    <row r="404" spans="1:36" ht="15.75" customHeight="1" x14ac:dyDescent="0.3">
      <c r="A404" s="68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</row>
    <row r="405" spans="1:36" ht="15.75" customHeight="1" x14ac:dyDescent="0.3">
      <c r="A405" s="68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</row>
    <row r="406" spans="1:36" ht="15.75" customHeight="1" x14ac:dyDescent="0.3">
      <c r="A406" s="68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</row>
    <row r="407" spans="1:36" ht="15.75" customHeight="1" x14ac:dyDescent="0.3">
      <c r="A407" s="68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</row>
    <row r="408" spans="1:36" ht="15.75" customHeight="1" x14ac:dyDescent="0.3">
      <c r="A408" s="68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</row>
    <row r="409" spans="1:36" ht="15.75" customHeight="1" x14ac:dyDescent="0.3">
      <c r="A409" s="68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</row>
    <row r="410" spans="1:36" ht="15.75" customHeight="1" x14ac:dyDescent="0.3">
      <c r="A410" s="68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</row>
    <row r="411" spans="1:36" ht="15.75" customHeight="1" x14ac:dyDescent="0.3">
      <c r="A411" s="68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</row>
    <row r="412" spans="1:36" ht="15.75" customHeight="1" x14ac:dyDescent="0.3">
      <c r="A412" s="68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</row>
    <row r="413" spans="1:36" ht="15.75" customHeight="1" x14ac:dyDescent="0.3">
      <c r="A413" s="68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</row>
    <row r="414" spans="1:36" ht="15.75" customHeight="1" x14ac:dyDescent="0.3">
      <c r="A414" s="68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</row>
    <row r="415" spans="1:36" ht="15.75" customHeight="1" x14ac:dyDescent="0.3">
      <c r="A415" s="68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</row>
    <row r="416" spans="1:36" ht="15.75" customHeight="1" x14ac:dyDescent="0.3">
      <c r="A416" s="68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</row>
    <row r="417" spans="1:36" ht="15.75" customHeight="1" x14ac:dyDescent="0.3">
      <c r="A417" s="68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</row>
    <row r="418" spans="1:36" ht="15.75" customHeight="1" x14ac:dyDescent="0.3">
      <c r="A418" s="68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</row>
    <row r="419" spans="1:36" ht="15.75" customHeight="1" x14ac:dyDescent="0.3">
      <c r="A419" s="68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  <c r="P419" s="68"/>
      <c r="Q419" s="68"/>
      <c r="R419" s="68"/>
      <c r="S419" s="68"/>
      <c r="T419" s="68"/>
      <c r="U419" s="68"/>
      <c r="V419" s="68"/>
      <c r="W419" s="68"/>
      <c r="X419" s="68"/>
      <c r="Y419" s="68"/>
      <c r="Z419" s="68"/>
      <c r="AA419" s="68"/>
      <c r="AB419" s="68"/>
      <c r="AC419" s="68"/>
      <c r="AD419" s="68"/>
      <c r="AE419" s="68"/>
      <c r="AF419" s="68"/>
      <c r="AG419" s="68"/>
      <c r="AH419" s="68"/>
      <c r="AI419" s="68"/>
      <c r="AJ419" s="68"/>
    </row>
    <row r="420" spans="1:36" ht="15.75" customHeight="1" x14ac:dyDescent="0.3">
      <c r="A420" s="68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  <c r="O420" s="68"/>
      <c r="P420" s="68"/>
      <c r="Q420" s="68"/>
      <c r="R420" s="68"/>
      <c r="S420" s="68"/>
      <c r="T420" s="68"/>
      <c r="U420" s="68"/>
      <c r="V420" s="68"/>
      <c r="W420" s="68"/>
      <c r="X420" s="68"/>
      <c r="Y420" s="68"/>
      <c r="Z420" s="68"/>
      <c r="AA420" s="68"/>
      <c r="AB420" s="68"/>
      <c r="AC420" s="68"/>
      <c r="AD420" s="68"/>
      <c r="AE420" s="68"/>
      <c r="AF420" s="68"/>
      <c r="AG420" s="68"/>
      <c r="AH420" s="68"/>
      <c r="AI420" s="68"/>
      <c r="AJ420" s="68"/>
    </row>
    <row r="421" spans="1:36" ht="15.75" customHeight="1" x14ac:dyDescent="0.3">
      <c r="A421" s="68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68"/>
      <c r="O421" s="68"/>
      <c r="P421" s="68"/>
      <c r="Q421" s="68"/>
      <c r="R421" s="68"/>
      <c r="S421" s="68"/>
      <c r="T421" s="68"/>
      <c r="U421" s="68"/>
      <c r="V421" s="68"/>
      <c r="W421" s="68"/>
      <c r="X421" s="68"/>
      <c r="Y421" s="68"/>
      <c r="Z421" s="68"/>
      <c r="AA421" s="68"/>
      <c r="AB421" s="68"/>
      <c r="AC421" s="68"/>
      <c r="AD421" s="68"/>
      <c r="AE421" s="68"/>
      <c r="AF421" s="68"/>
      <c r="AG421" s="68"/>
      <c r="AH421" s="68"/>
      <c r="AI421" s="68"/>
      <c r="AJ421" s="68"/>
    </row>
    <row r="422" spans="1:36" ht="15.75" customHeight="1" x14ac:dyDescent="0.3">
      <c r="A422" s="68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  <c r="U422" s="68"/>
      <c r="V422" s="68"/>
      <c r="W422" s="68"/>
      <c r="X422" s="68"/>
      <c r="Y422" s="68"/>
      <c r="Z422" s="68"/>
      <c r="AA422" s="68"/>
      <c r="AB422" s="68"/>
      <c r="AC422" s="68"/>
      <c r="AD422" s="68"/>
      <c r="AE422" s="68"/>
      <c r="AF422" s="68"/>
      <c r="AG422" s="68"/>
      <c r="AH422" s="68"/>
      <c r="AI422" s="68"/>
      <c r="AJ422" s="68"/>
    </row>
    <row r="423" spans="1:36" ht="15.75" customHeight="1" x14ac:dyDescent="0.3">
      <c r="A423" s="68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  <c r="O423" s="68"/>
      <c r="P423" s="68"/>
      <c r="Q423" s="68"/>
      <c r="R423" s="68"/>
      <c r="S423" s="68"/>
      <c r="T423" s="68"/>
      <c r="U423" s="68"/>
      <c r="V423" s="68"/>
      <c r="W423" s="68"/>
      <c r="X423" s="68"/>
      <c r="Y423" s="68"/>
      <c r="Z423" s="68"/>
      <c r="AA423" s="68"/>
      <c r="AB423" s="68"/>
      <c r="AC423" s="68"/>
      <c r="AD423" s="68"/>
      <c r="AE423" s="68"/>
      <c r="AF423" s="68"/>
      <c r="AG423" s="68"/>
      <c r="AH423" s="68"/>
      <c r="AI423" s="68"/>
      <c r="AJ423" s="68"/>
    </row>
    <row r="424" spans="1:36" ht="15.75" customHeight="1" x14ac:dyDescent="0.3">
      <c r="A424" s="68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8"/>
      <c r="O424" s="68"/>
      <c r="P424" s="68"/>
      <c r="Q424" s="68"/>
      <c r="R424" s="68"/>
      <c r="S424" s="68"/>
      <c r="T424" s="68"/>
      <c r="U424" s="68"/>
      <c r="V424" s="68"/>
      <c r="W424" s="68"/>
      <c r="X424" s="68"/>
      <c r="Y424" s="68"/>
      <c r="Z424" s="68"/>
      <c r="AA424" s="68"/>
      <c r="AB424" s="68"/>
      <c r="AC424" s="68"/>
      <c r="AD424" s="68"/>
      <c r="AE424" s="68"/>
      <c r="AF424" s="68"/>
      <c r="AG424" s="68"/>
      <c r="AH424" s="68"/>
      <c r="AI424" s="68"/>
      <c r="AJ424" s="68"/>
    </row>
    <row r="425" spans="1:36" ht="15.75" customHeight="1" x14ac:dyDescent="0.3">
      <c r="A425" s="68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8"/>
      <c r="O425" s="68"/>
      <c r="P425" s="68"/>
      <c r="Q425" s="68"/>
      <c r="R425" s="68"/>
      <c r="S425" s="68"/>
      <c r="T425" s="68"/>
      <c r="U425" s="68"/>
      <c r="V425" s="68"/>
      <c r="W425" s="68"/>
      <c r="X425" s="68"/>
      <c r="Y425" s="68"/>
      <c r="Z425" s="68"/>
      <c r="AA425" s="68"/>
      <c r="AB425" s="68"/>
      <c r="AC425" s="68"/>
      <c r="AD425" s="68"/>
      <c r="AE425" s="68"/>
      <c r="AF425" s="68"/>
      <c r="AG425" s="68"/>
      <c r="AH425" s="68"/>
      <c r="AI425" s="68"/>
      <c r="AJ425" s="68"/>
    </row>
    <row r="426" spans="1:36" ht="15.75" customHeight="1" x14ac:dyDescent="0.3">
      <c r="A426" s="68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8"/>
      <c r="O426" s="68"/>
      <c r="P426" s="68"/>
      <c r="Q426" s="68"/>
      <c r="R426" s="68"/>
      <c r="S426" s="68"/>
      <c r="T426" s="68"/>
      <c r="U426" s="68"/>
      <c r="V426" s="68"/>
      <c r="W426" s="68"/>
      <c r="X426" s="68"/>
      <c r="Y426" s="68"/>
      <c r="Z426" s="68"/>
      <c r="AA426" s="68"/>
      <c r="AB426" s="68"/>
      <c r="AC426" s="68"/>
      <c r="AD426" s="68"/>
      <c r="AE426" s="68"/>
      <c r="AF426" s="68"/>
      <c r="AG426" s="68"/>
      <c r="AH426" s="68"/>
      <c r="AI426" s="68"/>
      <c r="AJ426" s="68"/>
    </row>
    <row r="427" spans="1:36" ht="15.75" customHeight="1" x14ac:dyDescent="0.3">
      <c r="A427" s="68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  <c r="O427" s="68"/>
      <c r="P427" s="68"/>
      <c r="Q427" s="68"/>
      <c r="R427" s="68"/>
      <c r="S427" s="68"/>
      <c r="T427" s="68"/>
      <c r="U427" s="68"/>
      <c r="V427" s="68"/>
      <c r="W427" s="68"/>
      <c r="X427" s="68"/>
      <c r="Y427" s="68"/>
      <c r="Z427" s="68"/>
      <c r="AA427" s="68"/>
      <c r="AB427" s="68"/>
      <c r="AC427" s="68"/>
      <c r="AD427" s="68"/>
      <c r="AE427" s="68"/>
      <c r="AF427" s="68"/>
      <c r="AG427" s="68"/>
      <c r="AH427" s="68"/>
      <c r="AI427" s="68"/>
      <c r="AJ427" s="68"/>
    </row>
    <row r="428" spans="1:36" ht="15.75" customHeight="1" x14ac:dyDescent="0.3">
      <c r="A428" s="68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  <c r="O428" s="68"/>
      <c r="P428" s="68"/>
      <c r="Q428" s="68"/>
      <c r="R428" s="68"/>
      <c r="S428" s="68"/>
      <c r="T428" s="68"/>
      <c r="U428" s="68"/>
      <c r="V428" s="68"/>
      <c r="W428" s="68"/>
      <c r="X428" s="68"/>
      <c r="Y428" s="68"/>
      <c r="Z428" s="68"/>
      <c r="AA428" s="68"/>
      <c r="AB428" s="68"/>
      <c r="AC428" s="68"/>
      <c r="AD428" s="68"/>
      <c r="AE428" s="68"/>
      <c r="AF428" s="68"/>
      <c r="AG428" s="68"/>
      <c r="AH428" s="68"/>
      <c r="AI428" s="68"/>
      <c r="AJ428" s="68"/>
    </row>
    <row r="429" spans="1:36" ht="15.75" customHeight="1" x14ac:dyDescent="0.3">
      <c r="A429" s="68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8"/>
      <c r="O429" s="68"/>
      <c r="P429" s="68"/>
      <c r="Q429" s="68"/>
      <c r="R429" s="68"/>
      <c r="S429" s="68"/>
      <c r="T429" s="68"/>
      <c r="U429" s="68"/>
      <c r="V429" s="68"/>
      <c r="W429" s="68"/>
      <c r="X429" s="68"/>
      <c r="Y429" s="68"/>
      <c r="Z429" s="68"/>
      <c r="AA429" s="68"/>
      <c r="AB429" s="68"/>
      <c r="AC429" s="68"/>
      <c r="AD429" s="68"/>
      <c r="AE429" s="68"/>
      <c r="AF429" s="68"/>
      <c r="AG429" s="68"/>
      <c r="AH429" s="68"/>
      <c r="AI429" s="68"/>
      <c r="AJ429" s="68"/>
    </row>
    <row r="430" spans="1:36" ht="15.75" customHeight="1" x14ac:dyDescent="0.3">
      <c r="A430" s="68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68"/>
      <c r="O430" s="68"/>
      <c r="P430" s="68"/>
      <c r="Q430" s="68"/>
      <c r="R430" s="68"/>
      <c r="S430" s="68"/>
      <c r="T430" s="68"/>
      <c r="U430" s="68"/>
      <c r="V430" s="68"/>
      <c r="W430" s="68"/>
      <c r="X430" s="68"/>
      <c r="Y430" s="68"/>
      <c r="Z430" s="68"/>
      <c r="AA430" s="68"/>
      <c r="AB430" s="68"/>
      <c r="AC430" s="68"/>
      <c r="AD430" s="68"/>
      <c r="AE430" s="68"/>
      <c r="AF430" s="68"/>
      <c r="AG430" s="68"/>
      <c r="AH430" s="68"/>
      <c r="AI430" s="68"/>
      <c r="AJ430" s="68"/>
    </row>
    <row r="431" spans="1:36" ht="15.75" customHeight="1" x14ac:dyDescent="0.3">
      <c r="A431" s="68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  <c r="O431" s="68"/>
      <c r="P431" s="68"/>
      <c r="Q431" s="68"/>
      <c r="R431" s="68"/>
      <c r="S431" s="68"/>
      <c r="T431" s="68"/>
      <c r="U431" s="68"/>
      <c r="V431" s="68"/>
      <c r="W431" s="68"/>
      <c r="X431" s="68"/>
      <c r="Y431" s="68"/>
      <c r="Z431" s="68"/>
      <c r="AA431" s="68"/>
      <c r="AB431" s="68"/>
      <c r="AC431" s="68"/>
      <c r="AD431" s="68"/>
      <c r="AE431" s="68"/>
      <c r="AF431" s="68"/>
      <c r="AG431" s="68"/>
      <c r="AH431" s="68"/>
      <c r="AI431" s="68"/>
      <c r="AJ431" s="68"/>
    </row>
    <row r="432" spans="1:36" ht="15.75" customHeight="1" x14ac:dyDescent="0.3">
      <c r="A432" s="68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8"/>
      <c r="O432" s="68"/>
      <c r="P432" s="68"/>
      <c r="Q432" s="68"/>
      <c r="R432" s="68"/>
      <c r="S432" s="68"/>
      <c r="T432" s="68"/>
      <c r="U432" s="68"/>
      <c r="V432" s="68"/>
      <c r="W432" s="68"/>
      <c r="X432" s="68"/>
      <c r="Y432" s="68"/>
      <c r="Z432" s="68"/>
      <c r="AA432" s="68"/>
      <c r="AB432" s="68"/>
      <c r="AC432" s="68"/>
      <c r="AD432" s="68"/>
      <c r="AE432" s="68"/>
      <c r="AF432" s="68"/>
      <c r="AG432" s="68"/>
      <c r="AH432" s="68"/>
      <c r="AI432" s="68"/>
      <c r="AJ432" s="68"/>
    </row>
    <row r="433" spans="1:36" ht="15.75" customHeight="1" x14ac:dyDescent="0.3">
      <c r="A433" s="68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  <c r="O433" s="68"/>
      <c r="P433" s="68"/>
      <c r="Q433" s="68"/>
      <c r="R433" s="68"/>
      <c r="S433" s="68"/>
      <c r="T433" s="68"/>
      <c r="U433" s="68"/>
      <c r="V433" s="68"/>
      <c r="W433" s="68"/>
      <c r="X433" s="68"/>
      <c r="Y433" s="68"/>
      <c r="Z433" s="68"/>
      <c r="AA433" s="68"/>
      <c r="AB433" s="68"/>
      <c r="AC433" s="68"/>
      <c r="AD433" s="68"/>
      <c r="AE433" s="68"/>
      <c r="AF433" s="68"/>
      <c r="AG433" s="68"/>
      <c r="AH433" s="68"/>
      <c r="AI433" s="68"/>
      <c r="AJ433" s="68"/>
    </row>
    <row r="434" spans="1:36" ht="15.75" customHeight="1" x14ac:dyDescent="0.3">
      <c r="A434" s="68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68"/>
      <c r="S434" s="68"/>
      <c r="T434" s="68"/>
      <c r="U434" s="68"/>
      <c r="V434" s="68"/>
      <c r="W434" s="68"/>
      <c r="X434" s="68"/>
      <c r="Y434" s="68"/>
      <c r="Z434" s="68"/>
      <c r="AA434" s="68"/>
      <c r="AB434" s="68"/>
      <c r="AC434" s="68"/>
      <c r="AD434" s="68"/>
      <c r="AE434" s="68"/>
      <c r="AF434" s="68"/>
      <c r="AG434" s="68"/>
      <c r="AH434" s="68"/>
      <c r="AI434" s="68"/>
      <c r="AJ434" s="68"/>
    </row>
    <row r="435" spans="1:36" ht="15.75" customHeight="1" x14ac:dyDescent="0.3">
      <c r="A435" s="68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8"/>
      <c r="V435" s="68"/>
      <c r="W435" s="68"/>
      <c r="X435" s="68"/>
      <c r="Y435" s="68"/>
      <c r="Z435" s="68"/>
      <c r="AA435" s="68"/>
      <c r="AB435" s="68"/>
      <c r="AC435" s="68"/>
      <c r="AD435" s="68"/>
      <c r="AE435" s="68"/>
      <c r="AF435" s="68"/>
      <c r="AG435" s="68"/>
      <c r="AH435" s="68"/>
      <c r="AI435" s="68"/>
      <c r="AJ435" s="68"/>
    </row>
    <row r="436" spans="1:36" ht="15.75" customHeight="1" x14ac:dyDescent="0.3">
      <c r="A436" s="68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68"/>
      <c r="O436" s="68"/>
      <c r="P436" s="68"/>
      <c r="Q436" s="68"/>
      <c r="R436" s="68"/>
      <c r="S436" s="68"/>
      <c r="T436" s="68"/>
      <c r="U436" s="68"/>
      <c r="V436" s="68"/>
      <c r="W436" s="68"/>
      <c r="X436" s="68"/>
      <c r="Y436" s="68"/>
      <c r="Z436" s="68"/>
      <c r="AA436" s="68"/>
      <c r="AB436" s="68"/>
      <c r="AC436" s="68"/>
      <c r="AD436" s="68"/>
      <c r="AE436" s="68"/>
      <c r="AF436" s="68"/>
      <c r="AG436" s="68"/>
      <c r="AH436" s="68"/>
      <c r="AI436" s="68"/>
      <c r="AJ436" s="68"/>
    </row>
    <row r="437" spans="1:36" ht="15.75" customHeight="1" x14ac:dyDescent="0.3">
      <c r="A437" s="68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/>
      <c r="U437" s="68"/>
      <c r="V437" s="68"/>
      <c r="W437" s="68"/>
      <c r="X437" s="68"/>
      <c r="Y437" s="68"/>
      <c r="Z437" s="68"/>
      <c r="AA437" s="68"/>
      <c r="AB437" s="68"/>
      <c r="AC437" s="68"/>
      <c r="AD437" s="68"/>
      <c r="AE437" s="68"/>
      <c r="AF437" s="68"/>
      <c r="AG437" s="68"/>
      <c r="AH437" s="68"/>
      <c r="AI437" s="68"/>
      <c r="AJ437" s="68"/>
    </row>
    <row r="438" spans="1:36" ht="15.75" customHeight="1" x14ac:dyDescent="0.3">
      <c r="A438" s="68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</row>
    <row r="439" spans="1:36" ht="15.75" customHeight="1" x14ac:dyDescent="0.3">
      <c r="A439" s="68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</row>
    <row r="440" spans="1:36" ht="15.75" customHeight="1" x14ac:dyDescent="0.3">
      <c r="A440" s="68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</row>
    <row r="441" spans="1:36" ht="15.75" customHeight="1" x14ac:dyDescent="0.3">
      <c r="A441" s="68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</row>
    <row r="442" spans="1:36" ht="15.75" customHeight="1" x14ac:dyDescent="0.3">
      <c r="A442" s="68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</row>
    <row r="443" spans="1:36" ht="15.75" customHeight="1" x14ac:dyDescent="0.3">
      <c r="A443" s="68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</row>
    <row r="444" spans="1:36" ht="15.75" customHeight="1" x14ac:dyDescent="0.3">
      <c r="A444" s="68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</row>
    <row r="445" spans="1:36" ht="15.75" customHeight="1" x14ac:dyDescent="0.3">
      <c r="A445" s="68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</row>
    <row r="446" spans="1:36" ht="15.75" customHeight="1" x14ac:dyDescent="0.3">
      <c r="A446" s="68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</row>
    <row r="447" spans="1:36" ht="15.75" customHeight="1" x14ac:dyDescent="0.3">
      <c r="A447" s="68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</row>
    <row r="448" spans="1:36" ht="15.75" customHeight="1" x14ac:dyDescent="0.3">
      <c r="A448" s="68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</row>
    <row r="449" spans="1:36" ht="15.75" customHeight="1" x14ac:dyDescent="0.3">
      <c r="A449" s="68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</row>
    <row r="450" spans="1:36" ht="15.75" customHeight="1" x14ac:dyDescent="0.3">
      <c r="A450" s="68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</row>
    <row r="451" spans="1:36" ht="15.75" customHeight="1" x14ac:dyDescent="0.3">
      <c r="A451" s="68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</row>
    <row r="452" spans="1:36" ht="15.75" customHeight="1" x14ac:dyDescent="0.3">
      <c r="A452" s="68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</row>
    <row r="453" spans="1:36" ht="15.75" customHeight="1" x14ac:dyDescent="0.3">
      <c r="A453" s="68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</row>
    <row r="454" spans="1:36" ht="15.75" customHeight="1" x14ac:dyDescent="0.3">
      <c r="A454" s="68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</row>
    <row r="455" spans="1:36" ht="15.75" customHeight="1" x14ac:dyDescent="0.3">
      <c r="A455" s="68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</row>
    <row r="456" spans="1:36" ht="15.75" customHeight="1" x14ac:dyDescent="0.3">
      <c r="A456" s="68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</row>
    <row r="457" spans="1:36" ht="15.75" customHeight="1" x14ac:dyDescent="0.3">
      <c r="A457" s="68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</row>
    <row r="458" spans="1:36" ht="15.75" customHeight="1" x14ac:dyDescent="0.3">
      <c r="A458" s="68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68"/>
      <c r="O458" s="68"/>
      <c r="P458" s="68"/>
      <c r="Q458" s="68"/>
      <c r="R458" s="68"/>
      <c r="S458" s="68"/>
      <c r="T458" s="68"/>
      <c r="U458" s="68"/>
      <c r="V458" s="68"/>
      <c r="W458" s="68"/>
      <c r="X458" s="68"/>
      <c r="Y458" s="68"/>
      <c r="Z458" s="68"/>
      <c r="AA458" s="68"/>
      <c r="AB458" s="68"/>
      <c r="AC458" s="68"/>
      <c r="AD458" s="68"/>
      <c r="AE458" s="68"/>
      <c r="AF458" s="68"/>
      <c r="AG458" s="68"/>
      <c r="AH458" s="68"/>
      <c r="AI458" s="68"/>
      <c r="AJ458" s="68"/>
    </row>
    <row r="459" spans="1:36" ht="15.75" customHeight="1" x14ac:dyDescent="0.3">
      <c r="A459" s="68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  <c r="O459" s="68"/>
      <c r="P459" s="68"/>
      <c r="Q459" s="68"/>
      <c r="R459" s="68"/>
      <c r="S459" s="68"/>
      <c r="T459" s="68"/>
      <c r="U459" s="68"/>
      <c r="V459" s="68"/>
      <c r="W459" s="68"/>
      <c r="X459" s="68"/>
      <c r="Y459" s="68"/>
      <c r="Z459" s="68"/>
      <c r="AA459" s="68"/>
      <c r="AB459" s="68"/>
      <c r="AC459" s="68"/>
      <c r="AD459" s="68"/>
      <c r="AE459" s="68"/>
      <c r="AF459" s="68"/>
      <c r="AG459" s="68"/>
      <c r="AH459" s="68"/>
      <c r="AI459" s="68"/>
      <c r="AJ459" s="68"/>
    </row>
    <row r="460" spans="1:36" ht="15.75" customHeight="1" x14ac:dyDescent="0.3">
      <c r="A460" s="68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  <c r="S460" s="68"/>
      <c r="T460" s="68"/>
      <c r="U460" s="68"/>
      <c r="V460" s="68"/>
      <c r="W460" s="68"/>
      <c r="X460" s="68"/>
      <c r="Y460" s="68"/>
      <c r="Z460" s="68"/>
      <c r="AA460" s="68"/>
      <c r="AB460" s="68"/>
      <c r="AC460" s="68"/>
      <c r="AD460" s="68"/>
      <c r="AE460" s="68"/>
      <c r="AF460" s="68"/>
      <c r="AG460" s="68"/>
      <c r="AH460" s="68"/>
      <c r="AI460" s="68"/>
      <c r="AJ460" s="68"/>
    </row>
    <row r="461" spans="1:36" ht="15.75" customHeight="1" x14ac:dyDescent="0.3">
      <c r="A461" s="68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  <c r="Y461" s="68"/>
      <c r="Z461" s="68"/>
      <c r="AA461" s="68"/>
      <c r="AB461" s="68"/>
      <c r="AC461" s="68"/>
      <c r="AD461" s="68"/>
      <c r="AE461" s="68"/>
      <c r="AF461" s="68"/>
      <c r="AG461" s="68"/>
      <c r="AH461" s="68"/>
      <c r="AI461" s="68"/>
      <c r="AJ461" s="68"/>
    </row>
    <row r="462" spans="1:36" ht="15.75" customHeight="1" x14ac:dyDescent="0.3">
      <c r="A462" s="68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  <c r="O462" s="68"/>
      <c r="P462" s="68"/>
      <c r="Q462" s="68"/>
      <c r="R462" s="68"/>
      <c r="S462" s="68"/>
      <c r="T462" s="68"/>
      <c r="U462" s="68"/>
      <c r="V462" s="68"/>
      <c r="W462" s="68"/>
      <c r="X462" s="68"/>
      <c r="Y462" s="68"/>
      <c r="Z462" s="68"/>
      <c r="AA462" s="68"/>
      <c r="AB462" s="68"/>
      <c r="AC462" s="68"/>
      <c r="AD462" s="68"/>
      <c r="AE462" s="68"/>
      <c r="AF462" s="68"/>
      <c r="AG462" s="68"/>
      <c r="AH462" s="68"/>
      <c r="AI462" s="68"/>
      <c r="AJ462" s="68"/>
    </row>
    <row r="463" spans="1:36" ht="15.75" customHeight="1" x14ac:dyDescent="0.3">
      <c r="A463" s="68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68"/>
      <c r="O463" s="68"/>
      <c r="P463" s="68"/>
      <c r="Q463" s="68"/>
      <c r="R463" s="68"/>
      <c r="S463" s="68"/>
      <c r="T463" s="68"/>
      <c r="U463" s="68"/>
      <c r="V463" s="68"/>
      <c r="W463" s="68"/>
      <c r="X463" s="68"/>
      <c r="Y463" s="68"/>
      <c r="Z463" s="68"/>
      <c r="AA463" s="68"/>
      <c r="AB463" s="68"/>
      <c r="AC463" s="68"/>
      <c r="AD463" s="68"/>
      <c r="AE463" s="68"/>
      <c r="AF463" s="68"/>
      <c r="AG463" s="68"/>
      <c r="AH463" s="68"/>
      <c r="AI463" s="68"/>
      <c r="AJ463" s="68"/>
    </row>
    <row r="464" spans="1:36" ht="15.75" customHeight="1" x14ac:dyDescent="0.3">
      <c r="A464" s="68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8"/>
      <c r="P464" s="68"/>
      <c r="Q464" s="68"/>
      <c r="R464" s="68"/>
      <c r="S464" s="68"/>
      <c r="T464" s="68"/>
      <c r="U464" s="68"/>
      <c r="V464" s="68"/>
      <c r="W464" s="68"/>
      <c r="X464" s="68"/>
      <c r="Y464" s="68"/>
      <c r="Z464" s="68"/>
      <c r="AA464" s="68"/>
      <c r="AB464" s="68"/>
      <c r="AC464" s="68"/>
      <c r="AD464" s="68"/>
      <c r="AE464" s="68"/>
      <c r="AF464" s="68"/>
      <c r="AG464" s="68"/>
      <c r="AH464" s="68"/>
      <c r="AI464" s="68"/>
      <c r="AJ464" s="68"/>
    </row>
    <row r="465" spans="1:36" ht="15.75" customHeight="1" x14ac:dyDescent="0.3">
      <c r="A465" s="68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8"/>
      <c r="O465" s="68"/>
      <c r="P465" s="68"/>
      <c r="Q465" s="68"/>
      <c r="R465" s="68"/>
      <c r="S465" s="68"/>
      <c r="T465" s="68"/>
      <c r="U465" s="68"/>
      <c r="V465" s="68"/>
      <c r="W465" s="68"/>
      <c r="X465" s="68"/>
      <c r="Y465" s="68"/>
      <c r="Z465" s="68"/>
      <c r="AA465" s="68"/>
      <c r="AB465" s="68"/>
      <c r="AC465" s="68"/>
      <c r="AD465" s="68"/>
      <c r="AE465" s="68"/>
      <c r="AF465" s="68"/>
      <c r="AG465" s="68"/>
      <c r="AH465" s="68"/>
      <c r="AI465" s="68"/>
      <c r="AJ465" s="68"/>
    </row>
    <row r="466" spans="1:36" ht="15.75" customHeight="1" x14ac:dyDescent="0.3">
      <c r="A466" s="68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8"/>
      <c r="O466" s="68"/>
      <c r="P466" s="68"/>
      <c r="Q466" s="68"/>
      <c r="R466" s="68"/>
      <c r="S466" s="68"/>
      <c r="T466" s="68"/>
      <c r="U466" s="68"/>
      <c r="V466" s="68"/>
      <c r="W466" s="68"/>
      <c r="X466" s="68"/>
      <c r="Y466" s="68"/>
      <c r="Z466" s="68"/>
      <c r="AA466" s="68"/>
      <c r="AB466" s="68"/>
      <c r="AC466" s="68"/>
      <c r="AD466" s="68"/>
      <c r="AE466" s="68"/>
      <c r="AF466" s="68"/>
      <c r="AG466" s="68"/>
      <c r="AH466" s="68"/>
      <c r="AI466" s="68"/>
      <c r="AJ466" s="68"/>
    </row>
    <row r="467" spans="1:36" ht="15.75" customHeight="1" x14ac:dyDescent="0.3">
      <c r="A467" s="68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8"/>
      <c r="P467" s="68"/>
      <c r="Q467" s="68"/>
      <c r="R467" s="68"/>
      <c r="S467" s="68"/>
      <c r="T467" s="68"/>
      <c r="U467" s="68"/>
      <c r="V467" s="68"/>
      <c r="W467" s="68"/>
      <c r="X467" s="68"/>
      <c r="Y467" s="68"/>
      <c r="Z467" s="68"/>
      <c r="AA467" s="68"/>
      <c r="AB467" s="68"/>
      <c r="AC467" s="68"/>
      <c r="AD467" s="68"/>
      <c r="AE467" s="68"/>
      <c r="AF467" s="68"/>
      <c r="AG467" s="68"/>
      <c r="AH467" s="68"/>
      <c r="AI467" s="68"/>
      <c r="AJ467" s="68"/>
    </row>
    <row r="468" spans="1:36" ht="15.75" customHeight="1" x14ac:dyDescent="0.3">
      <c r="A468" s="68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8"/>
      <c r="O468" s="68"/>
      <c r="P468" s="68"/>
      <c r="Q468" s="68"/>
      <c r="R468" s="68"/>
      <c r="S468" s="68"/>
      <c r="T468" s="68"/>
      <c r="U468" s="68"/>
      <c r="V468" s="68"/>
      <c r="W468" s="68"/>
      <c r="X468" s="68"/>
      <c r="Y468" s="68"/>
      <c r="Z468" s="68"/>
      <c r="AA468" s="68"/>
      <c r="AB468" s="68"/>
      <c r="AC468" s="68"/>
      <c r="AD468" s="68"/>
      <c r="AE468" s="68"/>
      <c r="AF468" s="68"/>
      <c r="AG468" s="68"/>
      <c r="AH468" s="68"/>
      <c r="AI468" s="68"/>
      <c r="AJ468" s="68"/>
    </row>
    <row r="469" spans="1:36" ht="15.75" customHeight="1" x14ac:dyDescent="0.3">
      <c r="A469" s="68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68"/>
      <c r="O469" s="68"/>
      <c r="P469" s="68"/>
      <c r="Q469" s="68"/>
      <c r="R469" s="68"/>
      <c r="S469" s="68"/>
      <c r="T469" s="68"/>
      <c r="U469" s="68"/>
      <c r="V469" s="68"/>
      <c r="W469" s="68"/>
      <c r="X469" s="68"/>
      <c r="Y469" s="68"/>
      <c r="Z469" s="68"/>
      <c r="AA469" s="68"/>
      <c r="AB469" s="68"/>
      <c r="AC469" s="68"/>
      <c r="AD469" s="68"/>
      <c r="AE469" s="68"/>
      <c r="AF469" s="68"/>
      <c r="AG469" s="68"/>
      <c r="AH469" s="68"/>
      <c r="AI469" s="68"/>
      <c r="AJ469" s="68"/>
    </row>
    <row r="470" spans="1:36" ht="15.75" customHeight="1" x14ac:dyDescent="0.3">
      <c r="A470" s="68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8"/>
      <c r="O470" s="68"/>
      <c r="P470" s="68"/>
      <c r="Q470" s="68"/>
      <c r="R470" s="68"/>
      <c r="S470" s="68"/>
      <c r="T470" s="68"/>
      <c r="U470" s="68"/>
      <c r="V470" s="68"/>
      <c r="W470" s="68"/>
      <c r="X470" s="68"/>
      <c r="Y470" s="68"/>
      <c r="Z470" s="68"/>
      <c r="AA470" s="68"/>
      <c r="AB470" s="68"/>
      <c r="AC470" s="68"/>
      <c r="AD470" s="68"/>
      <c r="AE470" s="68"/>
      <c r="AF470" s="68"/>
      <c r="AG470" s="68"/>
      <c r="AH470" s="68"/>
      <c r="AI470" s="68"/>
      <c r="AJ470" s="68"/>
    </row>
    <row r="471" spans="1:36" ht="15.75" customHeight="1" x14ac:dyDescent="0.3">
      <c r="A471" s="68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8"/>
      <c r="P471" s="68"/>
      <c r="Q471" s="68"/>
      <c r="R471" s="68"/>
      <c r="S471" s="68"/>
      <c r="T471" s="68"/>
      <c r="U471" s="68"/>
      <c r="V471" s="68"/>
      <c r="W471" s="68"/>
      <c r="X471" s="68"/>
      <c r="Y471" s="68"/>
      <c r="Z471" s="68"/>
      <c r="AA471" s="68"/>
      <c r="AB471" s="68"/>
      <c r="AC471" s="68"/>
      <c r="AD471" s="68"/>
      <c r="AE471" s="68"/>
      <c r="AF471" s="68"/>
      <c r="AG471" s="68"/>
      <c r="AH471" s="68"/>
      <c r="AI471" s="68"/>
      <c r="AJ471" s="68"/>
    </row>
    <row r="472" spans="1:36" ht="15.75" customHeight="1" x14ac:dyDescent="0.3">
      <c r="A472" s="68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68"/>
      <c r="O472" s="68"/>
      <c r="P472" s="68"/>
      <c r="Q472" s="68"/>
      <c r="R472" s="68"/>
      <c r="S472" s="68"/>
      <c r="T472" s="68"/>
      <c r="U472" s="68"/>
      <c r="V472" s="68"/>
      <c r="W472" s="68"/>
      <c r="X472" s="68"/>
      <c r="Y472" s="68"/>
      <c r="Z472" s="68"/>
      <c r="AA472" s="68"/>
      <c r="AB472" s="68"/>
      <c r="AC472" s="68"/>
      <c r="AD472" s="68"/>
      <c r="AE472" s="68"/>
      <c r="AF472" s="68"/>
      <c r="AG472" s="68"/>
      <c r="AH472" s="68"/>
      <c r="AI472" s="68"/>
      <c r="AJ472" s="68"/>
    </row>
    <row r="473" spans="1:36" ht="15.75" customHeight="1" x14ac:dyDescent="0.3">
      <c r="A473" s="68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  <c r="S473" s="68"/>
      <c r="T473" s="68"/>
      <c r="U473" s="68"/>
      <c r="V473" s="68"/>
      <c r="W473" s="68"/>
      <c r="X473" s="68"/>
      <c r="Y473" s="68"/>
      <c r="Z473" s="68"/>
      <c r="AA473" s="68"/>
      <c r="AB473" s="68"/>
      <c r="AC473" s="68"/>
      <c r="AD473" s="68"/>
      <c r="AE473" s="68"/>
      <c r="AF473" s="68"/>
      <c r="AG473" s="68"/>
      <c r="AH473" s="68"/>
      <c r="AI473" s="68"/>
      <c r="AJ473" s="68"/>
    </row>
    <row r="474" spans="1:36" ht="15.75" customHeight="1" x14ac:dyDescent="0.3">
      <c r="A474" s="68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  <c r="Y474" s="68"/>
      <c r="Z474" s="68"/>
      <c r="AA474" s="68"/>
      <c r="AB474" s="68"/>
      <c r="AC474" s="68"/>
      <c r="AD474" s="68"/>
      <c r="AE474" s="68"/>
      <c r="AF474" s="68"/>
      <c r="AG474" s="68"/>
      <c r="AH474" s="68"/>
      <c r="AI474" s="68"/>
      <c r="AJ474" s="68"/>
    </row>
    <row r="475" spans="1:36" ht="15.75" customHeight="1" x14ac:dyDescent="0.3">
      <c r="A475" s="68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68"/>
      <c r="O475" s="68"/>
      <c r="P475" s="68"/>
      <c r="Q475" s="68"/>
      <c r="R475" s="68"/>
      <c r="S475" s="68"/>
      <c r="T475" s="68"/>
      <c r="U475" s="68"/>
      <c r="V475" s="68"/>
      <c r="W475" s="68"/>
      <c r="X475" s="68"/>
      <c r="Y475" s="68"/>
      <c r="Z475" s="68"/>
      <c r="AA475" s="68"/>
      <c r="AB475" s="68"/>
      <c r="AC475" s="68"/>
      <c r="AD475" s="68"/>
      <c r="AE475" s="68"/>
      <c r="AF475" s="68"/>
      <c r="AG475" s="68"/>
      <c r="AH475" s="68"/>
      <c r="AI475" s="68"/>
      <c r="AJ475" s="68"/>
    </row>
    <row r="476" spans="1:36" ht="15.75" customHeight="1" x14ac:dyDescent="0.3">
      <c r="A476" s="68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68"/>
      <c r="O476" s="68"/>
      <c r="P476" s="68"/>
      <c r="Q476" s="68"/>
      <c r="R476" s="68"/>
      <c r="S476" s="68"/>
      <c r="T476" s="68"/>
      <c r="U476" s="68"/>
      <c r="V476" s="68"/>
      <c r="W476" s="68"/>
      <c r="X476" s="68"/>
      <c r="Y476" s="68"/>
      <c r="Z476" s="68"/>
      <c r="AA476" s="68"/>
      <c r="AB476" s="68"/>
      <c r="AC476" s="68"/>
      <c r="AD476" s="68"/>
      <c r="AE476" s="68"/>
      <c r="AF476" s="68"/>
      <c r="AG476" s="68"/>
      <c r="AH476" s="68"/>
      <c r="AI476" s="68"/>
      <c r="AJ476" s="68"/>
    </row>
    <row r="477" spans="1:36" ht="15.75" customHeight="1" x14ac:dyDescent="0.3">
      <c r="A477" s="68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68"/>
      <c r="O477" s="68"/>
      <c r="P477" s="68"/>
      <c r="Q477" s="68"/>
      <c r="R477" s="68"/>
      <c r="S477" s="68"/>
      <c r="T477" s="68"/>
      <c r="U477" s="68"/>
      <c r="V477" s="68"/>
      <c r="W477" s="68"/>
      <c r="X477" s="68"/>
      <c r="Y477" s="68"/>
      <c r="Z477" s="68"/>
      <c r="AA477" s="68"/>
      <c r="AB477" s="68"/>
      <c r="AC477" s="68"/>
      <c r="AD477" s="68"/>
      <c r="AE477" s="68"/>
      <c r="AF477" s="68"/>
      <c r="AG477" s="68"/>
      <c r="AH477" s="68"/>
      <c r="AI477" s="68"/>
      <c r="AJ477" s="68"/>
    </row>
    <row r="478" spans="1:36" ht="15.75" customHeight="1" x14ac:dyDescent="0.3">
      <c r="A478" s="68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68"/>
      <c r="O478" s="68"/>
      <c r="P478" s="68"/>
      <c r="Q478" s="68"/>
      <c r="R478" s="68"/>
      <c r="S478" s="68"/>
      <c r="T478" s="68"/>
      <c r="U478" s="68"/>
      <c r="V478" s="68"/>
      <c r="W478" s="68"/>
      <c r="X478" s="68"/>
      <c r="Y478" s="68"/>
      <c r="Z478" s="68"/>
      <c r="AA478" s="68"/>
      <c r="AB478" s="68"/>
      <c r="AC478" s="68"/>
      <c r="AD478" s="68"/>
      <c r="AE478" s="68"/>
      <c r="AF478" s="68"/>
      <c r="AG478" s="68"/>
      <c r="AH478" s="68"/>
      <c r="AI478" s="68"/>
      <c r="AJ478" s="68"/>
    </row>
    <row r="479" spans="1:36" ht="15.75" customHeight="1" x14ac:dyDescent="0.3">
      <c r="A479" s="68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68"/>
      <c r="O479" s="68"/>
      <c r="P479" s="68"/>
      <c r="Q479" s="68"/>
      <c r="R479" s="68"/>
      <c r="S479" s="68"/>
      <c r="T479" s="68"/>
      <c r="U479" s="68"/>
      <c r="V479" s="68"/>
      <c r="W479" s="68"/>
      <c r="X479" s="68"/>
      <c r="Y479" s="68"/>
      <c r="Z479" s="68"/>
      <c r="AA479" s="68"/>
      <c r="AB479" s="68"/>
      <c r="AC479" s="68"/>
      <c r="AD479" s="68"/>
      <c r="AE479" s="68"/>
      <c r="AF479" s="68"/>
      <c r="AG479" s="68"/>
      <c r="AH479" s="68"/>
      <c r="AI479" s="68"/>
      <c r="AJ479" s="68"/>
    </row>
    <row r="480" spans="1:36" ht="15.75" customHeight="1" x14ac:dyDescent="0.3">
      <c r="A480" s="68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8"/>
      <c r="O480" s="68"/>
      <c r="P480" s="68"/>
      <c r="Q480" s="68"/>
      <c r="R480" s="68"/>
      <c r="S480" s="68"/>
      <c r="T480" s="68"/>
      <c r="U480" s="68"/>
      <c r="V480" s="68"/>
      <c r="W480" s="68"/>
      <c r="X480" s="68"/>
      <c r="Y480" s="68"/>
      <c r="Z480" s="68"/>
      <c r="AA480" s="68"/>
      <c r="AB480" s="68"/>
      <c r="AC480" s="68"/>
      <c r="AD480" s="68"/>
      <c r="AE480" s="68"/>
      <c r="AF480" s="68"/>
      <c r="AG480" s="68"/>
      <c r="AH480" s="68"/>
      <c r="AI480" s="68"/>
      <c r="AJ480" s="68"/>
    </row>
    <row r="481" spans="1:36" ht="15.75" customHeight="1" x14ac:dyDescent="0.3">
      <c r="A481" s="68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68"/>
      <c r="O481" s="68"/>
      <c r="P481" s="68"/>
      <c r="Q481" s="68"/>
      <c r="R481" s="68"/>
      <c r="S481" s="68"/>
      <c r="T481" s="68"/>
      <c r="U481" s="68"/>
      <c r="V481" s="68"/>
      <c r="W481" s="68"/>
      <c r="X481" s="68"/>
      <c r="Y481" s="68"/>
      <c r="Z481" s="68"/>
      <c r="AA481" s="68"/>
      <c r="AB481" s="68"/>
      <c r="AC481" s="68"/>
      <c r="AD481" s="68"/>
      <c r="AE481" s="68"/>
      <c r="AF481" s="68"/>
      <c r="AG481" s="68"/>
      <c r="AH481" s="68"/>
      <c r="AI481" s="68"/>
      <c r="AJ481" s="68"/>
    </row>
    <row r="482" spans="1:36" ht="15.75" customHeight="1" x14ac:dyDescent="0.3">
      <c r="A482" s="68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8"/>
      <c r="O482" s="68"/>
      <c r="P482" s="68"/>
      <c r="Q482" s="68"/>
      <c r="R482" s="68"/>
      <c r="S482" s="68"/>
      <c r="T482" s="68"/>
      <c r="U482" s="68"/>
      <c r="V482" s="68"/>
      <c r="W482" s="68"/>
      <c r="X482" s="68"/>
      <c r="Y482" s="68"/>
      <c r="Z482" s="68"/>
      <c r="AA482" s="68"/>
      <c r="AB482" s="68"/>
      <c r="AC482" s="68"/>
      <c r="AD482" s="68"/>
      <c r="AE482" s="68"/>
      <c r="AF482" s="68"/>
      <c r="AG482" s="68"/>
      <c r="AH482" s="68"/>
      <c r="AI482" s="68"/>
      <c r="AJ482" s="68"/>
    </row>
    <row r="483" spans="1:36" ht="15.75" customHeight="1" x14ac:dyDescent="0.3">
      <c r="A483" s="68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8"/>
      <c r="O483" s="68"/>
      <c r="P483" s="68"/>
      <c r="Q483" s="68"/>
      <c r="R483" s="68"/>
      <c r="S483" s="68"/>
      <c r="T483" s="68"/>
      <c r="U483" s="68"/>
      <c r="V483" s="68"/>
      <c r="W483" s="68"/>
      <c r="X483" s="68"/>
      <c r="Y483" s="68"/>
      <c r="Z483" s="68"/>
      <c r="AA483" s="68"/>
      <c r="AB483" s="68"/>
      <c r="AC483" s="68"/>
      <c r="AD483" s="68"/>
      <c r="AE483" s="68"/>
      <c r="AF483" s="68"/>
      <c r="AG483" s="68"/>
      <c r="AH483" s="68"/>
      <c r="AI483" s="68"/>
      <c r="AJ483" s="68"/>
    </row>
    <row r="484" spans="1:36" ht="15.75" customHeight="1" x14ac:dyDescent="0.3">
      <c r="A484" s="68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8"/>
      <c r="O484" s="68"/>
      <c r="P484" s="68"/>
      <c r="Q484" s="68"/>
      <c r="R484" s="68"/>
      <c r="S484" s="68"/>
      <c r="T484" s="68"/>
      <c r="U484" s="68"/>
      <c r="V484" s="68"/>
      <c r="W484" s="68"/>
      <c r="X484" s="68"/>
      <c r="Y484" s="68"/>
      <c r="Z484" s="68"/>
      <c r="AA484" s="68"/>
      <c r="AB484" s="68"/>
      <c r="AC484" s="68"/>
      <c r="AD484" s="68"/>
      <c r="AE484" s="68"/>
      <c r="AF484" s="68"/>
      <c r="AG484" s="68"/>
      <c r="AH484" s="68"/>
      <c r="AI484" s="68"/>
      <c r="AJ484" s="68"/>
    </row>
    <row r="485" spans="1:36" ht="15.75" customHeight="1" x14ac:dyDescent="0.3">
      <c r="A485" s="68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8"/>
      <c r="O485" s="68"/>
      <c r="P485" s="68"/>
      <c r="Q485" s="68"/>
      <c r="R485" s="68"/>
      <c r="S485" s="68"/>
      <c r="T485" s="68"/>
      <c r="U485" s="68"/>
      <c r="V485" s="68"/>
      <c r="W485" s="68"/>
      <c r="X485" s="68"/>
      <c r="Y485" s="68"/>
      <c r="Z485" s="68"/>
      <c r="AA485" s="68"/>
      <c r="AB485" s="68"/>
      <c r="AC485" s="68"/>
      <c r="AD485" s="68"/>
      <c r="AE485" s="68"/>
      <c r="AF485" s="68"/>
      <c r="AG485" s="68"/>
      <c r="AH485" s="68"/>
      <c r="AI485" s="68"/>
      <c r="AJ485" s="68"/>
    </row>
    <row r="486" spans="1:36" ht="15.75" customHeight="1" x14ac:dyDescent="0.3">
      <c r="A486" s="68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  <c r="S486" s="68"/>
      <c r="T486" s="68"/>
      <c r="U486" s="68"/>
      <c r="V486" s="68"/>
      <c r="W486" s="68"/>
      <c r="X486" s="68"/>
      <c r="Y486" s="68"/>
      <c r="Z486" s="68"/>
      <c r="AA486" s="68"/>
      <c r="AB486" s="68"/>
      <c r="AC486" s="68"/>
      <c r="AD486" s="68"/>
      <c r="AE486" s="68"/>
      <c r="AF486" s="68"/>
      <c r="AG486" s="68"/>
      <c r="AH486" s="68"/>
      <c r="AI486" s="68"/>
      <c r="AJ486" s="68"/>
    </row>
    <row r="487" spans="1:36" ht="15.75" customHeight="1" x14ac:dyDescent="0.3">
      <c r="A487" s="68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  <c r="Y487" s="68"/>
      <c r="Z487" s="68"/>
      <c r="AA487" s="68"/>
      <c r="AB487" s="68"/>
      <c r="AC487" s="68"/>
      <c r="AD487" s="68"/>
      <c r="AE487" s="68"/>
      <c r="AF487" s="68"/>
      <c r="AG487" s="68"/>
      <c r="AH487" s="68"/>
      <c r="AI487" s="68"/>
      <c r="AJ487" s="68"/>
    </row>
    <row r="488" spans="1:36" ht="15.75" customHeight="1" x14ac:dyDescent="0.3">
      <c r="A488" s="68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68"/>
      <c r="O488" s="68"/>
      <c r="P488" s="68"/>
      <c r="Q488" s="68"/>
      <c r="R488" s="68"/>
      <c r="S488" s="68"/>
      <c r="T488" s="68"/>
      <c r="U488" s="68"/>
      <c r="V488" s="68"/>
      <c r="W488" s="68"/>
      <c r="X488" s="68"/>
      <c r="Y488" s="68"/>
      <c r="Z488" s="68"/>
      <c r="AA488" s="68"/>
      <c r="AB488" s="68"/>
      <c r="AC488" s="68"/>
      <c r="AD488" s="68"/>
      <c r="AE488" s="68"/>
      <c r="AF488" s="68"/>
      <c r="AG488" s="68"/>
      <c r="AH488" s="68"/>
      <c r="AI488" s="68"/>
      <c r="AJ488" s="68"/>
    </row>
    <row r="489" spans="1:36" ht="15.75" customHeight="1" x14ac:dyDescent="0.3">
      <c r="A489" s="68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8"/>
      <c r="O489" s="68"/>
      <c r="P489" s="68"/>
      <c r="Q489" s="68"/>
      <c r="R489" s="68"/>
      <c r="S489" s="68"/>
      <c r="T489" s="68"/>
      <c r="U489" s="68"/>
      <c r="V489" s="68"/>
      <c r="W489" s="68"/>
      <c r="X489" s="68"/>
      <c r="Y489" s="68"/>
      <c r="Z489" s="68"/>
      <c r="AA489" s="68"/>
      <c r="AB489" s="68"/>
      <c r="AC489" s="68"/>
      <c r="AD489" s="68"/>
      <c r="AE489" s="68"/>
      <c r="AF489" s="68"/>
      <c r="AG489" s="68"/>
      <c r="AH489" s="68"/>
      <c r="AI489" s="68"/>
      <c r="AJ489" s="68"/>
    </row>
    <row r="490" spans="1:36" ht="15.75" customHeight="1" x14ac:dyDescent="0.3">
      <c r="A490" s="68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68"/>
      <c r="T490" s="68"/>
      <c r="U490" s="68"/>
      <c r="V490" s="68"/>
      <c r="W490" s="68"/>
      <c r="X490" s="68"/>
      <c r="Y490" s="68"/>
      <c r="Z490" s="68"/>
      <c r="AA490" s="68"/>
      <c r="AB490" s="68"/>
      <c r="AC490" s="68"/>
      <c r="AD490" s="68"/>
      <c r="AE490" s="68"/>
      <c r="AF490" s="68"/>
      <c r="AG490" s="68"/>
      <c r="AH490" s="68"/>
      <c r="AI490" s="68"/>
      <c r="AJ490" s="68"/>
    </row>
    <row r="491" spans="1:36" ht="15.75" customHeight="1" x14ac:dyDescent="0.3">
      <c r="A491" s="68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  <c r="O491" s="68"/>
      <c r="P491" s="68"/>
      <c r="Q491" s="68"/>
      <c r="R491" s="68"/>
      <c r="S491" s="68"/>
      <c r="T491" s="68"/>
      <c r="U491" s="68"/>
      <c r="V491" s="68"/>
      <c r="W491" s="68"/>
      <c r="X491" s="68"/>
      <c r="Y491" s="68"/>
      <c r="Z491" s="68"/>
      <c r="AA491" s="68"/>
      <c r="AB491" s="68"/>
      <c r="AC491" s="68"/>
      <c r="AD491" s="68"/>
      <c r="AE491" s="68"/>
      <c r="AF491" s="68"/>
      <c r="AG491" s="68"/>
      <c r="AH491" s="68"/>
      <c r="AI491" s="68"/>
      <c r="AJ491" s="68"/>
    </row>
    <row r="492" spans="1:36" ht="15.75" customHeight="1" x14ac:dyDescent="0.3">
      <c r="A492" s="68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8"/>
      <c r="P492" s="68"/>
      <c r="Q492" s="68"/>
      <c r="R492" s="68"/>
      <c r="S492" s="68"/>
      <c r="T492" s="68"/>
      <c r="U492" s="68"/>
      <c r="V492" s="68"/>
      <c r="W492" s="68"/>
      <c r="X492" s="68"/>
      <c r="Y492" s="68"/>
      <c r="Z492" s="68"/>
      <c r="AA492" s="68"/>
      <c r="AB492" s="68"/>
      <c r="AC492" s="68"/>
      <c r="AD492" s="68"/>
      <c r="AE492" s="68"/>
      <c r="AF492" s="68"/>
      <c r="AG492" s="68"/>
      <c r="AH492" s="68"/>
      <c r="AI492" s="68"/>
      <c r="AJ492" s="68"/>
    </row>
    <row r="493" spans="1:36" ht="15.75" customHeight="1" x14ac:dyDescent="0.3">
      <c r="A493" s="68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8"/>
      <c r="O493" s="68"/>
      <c r="P493" s="68"/>
      <c r="Q493" s="68"/>
      <c r="R493" s="68"/>
      <c r="S493" s="68"/>
      <c r="T493" s="68"/>
      <c r="U493" s="68"/>
      <c r="V493" s="68"/>
      <c r="W493" s="68"/>
      <c r="X493" s="68"/>
      <c r="Y493" s="68"/>
      <c r="Z493" s="68"/>
      <c r="AA493" s="68"/>
      <c r="AB493" s="68"/>
      <c r="AC493" s="68"/>
      <c r="AD493" s="68"/>
      <c r="AE493" s="68"/>
      <c r="AF493" s="68"/>
      <c r="AG493" s="68"/>
      <c r="AH493" s="68"/>
      <c r="AI493" s="68"/>
      <c r="AJ493" s="68"/>
    </row>
    <row r="494" spans="1:36" ht="15.75" customHeight="1" x14ac:dyDescent="0.3">
      <c r="A494" s="68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8"/>
      <c r="O494" s="68"/>
      <c r="P494" s="68"/>
      <c r="Q494" s="68"/>
      <c r="R494" s="68"/>
      <c r="S494" s="68"/>
      <c r="T494" s="68"/>
      <c r="U494" s="68"/>
      <c r="V494" s="68"/>
      <c r="W494" s="68"/>
      <c r="X494" s="68"/>
      <c r="Y494" s="68"/>
      <c r="Z494" s="68"/>
      <c r="AA494" s="68"/>
      <c r="AB494" s="68"/>
      <c r="AC494" s="68"/>
      <c r="AD494" s="68"/>
      <c r="AE494" s="68"/>
      <c r="AF494" s="68"/>
      <c r="AG494" s="68"/>
      <c r="AH494" s="68"/>
      <c r="AI494" s="68"/>
      <c r="AJ494" s="68"/>
    </row>
    <row r="495" spans="1:36" ht="15.75" customHeight="1" x14ac:dyDescent="0.3">
      <c r="A495" s="68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  <c r="O495" s="68"/>
      <c r="P495" s="68"/>
      <c r="Q495" s="68"/>
      <c r="R495" s="68"/>
      <c r="S495" s="68"/>
      <c r="T495" s="68"/>
      <c r="U495" s="68"/>
      <c r="V495" s="68"/>
      <c r="W495" s="68"/>
      <c r="X495" s="68"/>
      <c r="Y495" s="68"/>
      <c r="Z495" s="68"/>
      <c r="AA495" s="68"/>
      <c r="AB495" s="68"/>
      <c r="AC495" s="68"/>
      <c r="AD495" s="68"/>
      <c r="AE495" s="68"/>
      <c r="AF495" s="68"/>
      <c r="AG495" s="68"/>
      <c r="AH495" s="68"/>
      <c r="AI495" s="68"/>
      <c r="AJ495" s="68"/>
    </row>
    <row r="496" spans="1:36" ht="15.75" customHeight="1" x14ac:dyDescent="0.3">
      <c r="A496" s="68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8"/>
      <c r="O496" s="68"/>
      <c r="P496" s="68"/>
      <c r="Q496" s="68"/>
      <c r="R496" s="68"/>
      <c r="S496" s="68"/>
      <c r="T496" s="68"/>
      <c r="U496" s="68"/>
      <c r="V496" s="68"/>
      <c r="W496" s="68"/>
      <c r="X496" s="68"/>
      <c r="Y496" s="68"/>
      <c r="Z496" s="68"/>
      <c r="AA496" s="68"/>
      <c r="AB496" s="68"/>
      <c r="AC496" s="68"/>
      <c r="AD496" s="68"/>
      <c r="AE496" s="68"/>
      <c r="AF496" s="68"/>
      <c r="AG496" s="68"/>
      <c r="AH496" s="68"/>
      <c r="AI496" s="68"/>
      <c r="AJ496" s="68"/>
    </row>
    <row r="497" spans="1:36" ht="15.75" customHeight="1" x14ac:dyDescent="0.3">
      <c r="A497" s="68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8"/>
      <c r="O497" s="68"/>
      <c r="P497" s="68"/>
      <c r="Q497" s="68"/>
      <c r="R497" s="68"/>
      <c r="S497" s="68"/>
      <c r="T497" s="68"/>
      <c r="U497" s="68"/>
      <c r="V497" s="68"/>
      <c r="W497" s="68"/>
      <c r="X497" s="68"/>
      <c r="Y497" s="68"/>
      <c r="Z497" s="68"/>
      <c r="AA497" s="68"/>
      <c r="AB497" s="68"/>
      <c r="AC497" s="68"/>
      <c r="AD497" s="68"/>
      <c r="AE497" s="68"/>
      <c r="AF497" s="68"/>
      <c r="AG497" s="68"/>
      <c r="AH497" s="68"/>
      <c r="AI497" s="68"/>
      <c r="AJ497" s="68"/>
    </row>
    <row r="498" spans="1:36" ht="15.75" customHeight="1" x14ac:dyDescent="0.3">
      <c r="A498" s="68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  <c r="O498" s="68"/>
      <c r="P498" s="68"/>
      <c r="Q498" s="68"/>
      <c r="R498" s="68"/>
      <c r="S498" s="68"/>
      <c r="T498" s="68"/>
      <c r="U498" s="68"/>
      <c r="V498" s="68"/>
      <c r="W498" s="68"/>
      <c r="X498" s="68"/>
      <c r="Y498" s="68"/>
      <c r="Z498" s="68"/>
      <c r="AA498" s="68"/>
      <c r="AB498" s="68"/>
      <c r="AC498" s="68"/>
      <c r="AD498" s="68"/>
      <c r="AE498" s="68"/>
      <c r="AF498" s="68"/>
      <c r="AG498" s="68"/>
      <c r="AH498" s="68"/>
      <c r="AI498" s="68"/>
      <c r="AJ498" s="68"/>
    </row>
    <row r="499" spans="1:36" ht="15.75" customHeight="1" x14ac:dyDescent="0.3">
      <c r="A499" s="68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  <c r="S499" s="68"/>
      <c r="T499" s="68"/>
      <c r="U499" s="68"/>
      <c r="V499" s="68"/>
      <c r="W499" s="68"/>
      <c r="X499" s="68"/>
      <c r="Y499" s="68"/>
      <c r="Z499" s="68"/>
      <c r="AA499" s="68"/>
      <c r="AB499" s="68"/>
      <c r="AC499" s="68"/>
      <c r="AD499" s="68"/>
      <c r="AE499" s="68"/>
      <c r="AF499" s="68"/>
      <c r="AG499" s="68"/>
      <c r="AH499" s="68"/>
      <c r="AI499" s="68"/>
      <c r="AJ499" s="68"/>
    </row>
    <row r="500" spans="1:36" ht="15.75" customHeight="1" x14ac:dyDescent="0.3">
      <c r="A500" s="68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  <c r="Y500" s="68"/>
      <c r="Z500" s="68"/>
      <c r="AA500" s="68"/>
      <c r="AB500" s="68"/>
      <c r="AC500" s="68"/>
      <c r="AD500" s="68"/>
      <c r="AE500" s="68"/>
      <c r="AF500" s="68"/>
      <c r="AG500" s="68"/>
      <c r="AH500" s="68"/>
      <c r="AI500" s="68"/>
      <c r="AJ500" s="68"/>
    </row>
    <row r="501" spans="1:36" ht="15.75" customHeight="1" x14ac:dyDescent="0.3">
      <c r="A501" s="68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68"/>
      <c r="O501" s="68"/>
      <c r="P501" s="68"/>
      <c r="Q501" s="68"/>
      <c r="R501" s="68"/>
      <c r="S501" s="68"/>
      <c r="T501" s="68"/>
      <c r="U501" s="68"/>
      <c r="V501" s="68"/>
      <c r="W501" s="68"/>
      <c r="X501" s="68"/>
      <c r="Y501" s="68"/>
      <c r="Z501" s="68"/>
      <c r="AA501" s="68"/>
      <c r="AB501" s="68"/>
      <c r="AC501" s="68"/>
      <c r="AD501" s="68"/>
      <c r="AE501" s="68"/>
      <c r="AF501" s="68"/>
      <c r="AG501" s="68"/>
      <c r="AH501" s="68"/>
      <c r="AI501" s="68"/>
      <c r="AJ501" s="68"/>
    </row>
    <row r="502" spans="1:36" ht="15.75" customHeight="1" x14ac:dyDescent="0.3">
      <c r="A502" s="68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8"/>
      <c r="O502" s="68"/>
      <c r="P502" s="68"/>
      <c r="Q502" s="68"/>
      <c r="R502" s="68"/>
      <c r="S502" s="68"/>
      <c r="T502" s="68"/>
      <c r="U502" s="68"/>
      <c r="V502" s="68"/>
      <c r="W502" s="68"/>
      <c r="X502" s="68"/>
      <c r="Y502" s="68"/>
      <c r="Z502" s="68"/>
      <c r="AA502" s="68"/>
      <c r="AB502" s="68"/>
      <c r="AC502" s="68"/>
      <c r="AD502" s="68"/>
      <c r="AE502" s="68"/>
      <c r="AF502" s="68"/>
      <c r="AG502" s="68"/>
      <c r="AH502" s="68"/>
      <c r="AI502" s="68"/>
      <c r="AJ502" s="68"/>
    </row>
    <row r="503" spans="1:36" ht="15.75" customHeight="1" x14ac:dyDescent="0.3">
      <c r="A503" s="68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8"/>
      <c r="O503" s="68"/>
      <c r="P503" s="68"/>
      <c r="Q503" s="68"/>
      <c r="R503" s="68"/>
      <c r="S503" s="68"/>
      <c r="T503" s="68"/>
      <c r="U503" s="68"/>
      <c r="V503" s="68"/>
      <c r="W503" s="68"/>
      <c r="X503" s="68"/>
      <c r="Y503" s="68"/>
      <c r="Z503" s="68"/>
      <c r="AA503" s="68"/>
      <c r="AB503" s="68"/>
      <c r="AC503" s="68"/>
      <c r="AD503" s="68"/>
      <c r="AE503" s="68"/>
      <c r="AF503" s="68"/>
      <c r="AG503" s="68"/>
      <c r="AH503" s="68"/>
      <c r="AI503" s="68"/>
      <c r="AJ503" s="68"/>
    </row>
    <row r="504" spans="1:36" ht="15.75" customHeight="1" x14ac:dyDescent="0.3">
      <c r="A504" s="68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8"/>
      <c r="O504" s="68"/>
      <c r="P504" s="68"/>
      <c r="Q504" s="68"/>
      <c r="R504" s="68"/>
      <c r="S504" s="68"/>
      <c r="T504" s="68"/>
      <c r="U504" s="68"/>
      <c r="V504" s="68"/>
      <c r="W504" s="68"/>
      <c r="X504" s="68"/>
      <c r="Y504" s="68"/>
      <c r="Z504" s="68"/>
      <c r="AA504" s="68"/>
      <c r="AB504" s="68"/>
      <c r="AC504" s="68"/>
      <c r="AD504" s="68"/>
      <c r="AE504" s="68"/>
      <c r="AF504" s="68"/>
      <c r="AG504" s="68"/>
      <c r="AH504" s="68"/>
      <c r="AI504" s="68"/>
      <c r="AJ504" s="68"/>
    </row>
    <row r="505" spans="1:36" ht="15.75" customHeight="1" x14ac:dyDescent="0.3">
      <c r="A505" s="68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68"/>
      <c r="O505" s="68"/>
      <c r="P505" s="68"/>
      <c r="Q505" s="68"/>
      <c r="R505" s="68"/>
      <c r="S505" s="68"/>
      <c r="T505" s="68"/>
      <c r="U505" s="68"/>
      <c r="V505" s="68"/>
      <c r="W505" s="68"/>
      <c r="X505" s="68"/>
      <c r="Y505" s="68"/>
      <c r="Z505" s="68"/>
      <c r="AA505" s="68"/>
      <c r="AB505" s="68"/>
      <c r="AC505" s="68"/>
      <c r="AD505" s="68"/>
      <c r="AE505" s="68"/>
      <c r="AF505" s="68"/>
      <c r="AG505" s="68"/>
      <c r="AH505" s="68"/>
      <c r="AI505" s="68"/>
      <c r="AJ505" s="68"/>
    </row>
    <row r="506" spans="1:36" ht="15.75" customHeight="1" x14ac:dyDescent="0.3">
      <c r="A506" s="68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68"/>
      <c r="O506" s="68"/>
      <c r="P506" s="68"/>
      <c r="Q506" s="68"/>
      <c r="R506" s="68"/>
      <c r="S506" s="68"/>
      <c r="T506" s="68"/>
      <c r="U506" s="68"/>
      <c r="V506" s="68"/>
      <c r="W506" s="68"/>
      <c r="X506" s="68"/>
      <c r="Y506" s="68"/>
      <c r="Z506" s="68"/>
      <c r="AA506" s="68"/>
      <c r="AB506" s="68"/>
      <c r="AC506" s="68"/>
      <c r="AD506" s="68"/>
      <c r="AE506" s="68"/>
      <c r="AF506" s="68"/>
      <c r="AG506" s="68"/>
      <c r="AH506" s="68"/>
      <c r="AI506" s="68"/>
      <c r="AJ506" s="68"/>
    </row>
    <row r="507" spans="1:36" ht="15.75" customHeight="1" x14ac:dyDescent="0.3">
      <c r="A507" s="68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/>
      <c r="U507" s="68"/>
      <c r="V507" s="68"/>
      <c r="W507" s="68"/>
      <c r="X507" s="68"/>
      <c r="Y507" s="68"/>
      <c r="Z507" s="68"/>
      <c r="AA507" s="68"/>
      <c r="AB507" s="68"/>
      <c r="AC507" s="68"/>
      <c r="AD507" s="68"/>
      <c r="AE507" s="68"/>
      <c r="AF507" s="68"/>
      <c r="AG507" s="68"/>
      <c r="AH507" s="68"/>
      <c r="AI507" s="68"/>
      <c r="AJ507" s="68"/>
    </row>
    <row r="508" spans="1:36" ht="15.75" customHeight="1" x14ac:dyDescent="0.3">
      <c r="A508" s="68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  <c r="O508" s="68"/>
      <c r="P508" s="68"/>
      <c r="Q508" s="68"/>
      <c r="R508" s="68"/>
      <c r="S508" s="68"/>
      <c r="T508" s="68"/>
      <c r="U508" s="68"/>
      <c r="V508" s="68"/>
      <c r="W508" s="68"/>
      <c r="X508" s="68"/>
      <c r="Y508" s="68"/>
      <c r="Z508" s="68"/>
      <c r="AA508" s="68"/>
      <c r="AB508" s="68"/>
      <c r="AC508" s="68"/>
      <c r="AD508" s="68"/>
      <c r="AE508" s="68"/>
      <c r="AF508" s="68"/>
      <c r="AG508" s="68"/>
      <c r="AH508" s="68"/>
      <c r="AI508" s="68"/>
      <c r="AJ508" s="68"/>
    </row>
    <row r="509" spans="1:36" ht="15.75" customHeight="1" x14ac:dyDescent="0.3">
      <c r="A509" s="68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68"/>
      <c r="P509" s="68"/>
      <c r="Q509" s="68"/>
      <c r="R509" s="68"/>
      <c r="S509" s="68"/>
      <c r="T509" s="68"/>
      <c r="U509" s="68"/>
      <c r="V509" s="68"/>
      <c r="W509" s="68"/>
      <c r="X509" s="68"/>
      <c r="Y509" s="68"/>
      <c r="Z509" s="68"/>
      <c r="AA509" s="68"/>
      <c r="AB509" s="68"/>
      <c r="AC509" s="68"/>
      <c r="AD509" s="68"/>
      <c r="AE509" s="68"/>
      <c r="AF509" s="68"/>
      <c r="AG509" s="68"/>
      <c r="AH509" s="68"/>
      <c r="AI509" s="68"/>
      <c r="AJ509" s="68"/>
    </row>
    <row r="510" spans="1:36" ht="15.75" customHeight="1" x14ac:dyDescent="0.3">
      <c r="A510" s="68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8"/>
      <c r="P510" s="68"/>
      <c r="Q510" s="68"/>
      <c r="R510" s="68"/>
      <c r="S510" s="68"/>
      <c r="T510" s="68"/>
      <c r="U510" s="68"/>
      <c r="V510" s="68"/>
      <c r="W510" s="68"/>
      <c r="X510" s="68"/>
      <c r="Y510" s="68"/>
      <c r="Z510" s="68"/>
      <c r="AA510" s="68"/>
      <c r="AB510" s="68"/>
      <c r="AC510" s="68"/>
      <c r="AD510" s="68"/>
      <c r="AE510" s="68"/>
      <c r="AF510" s="68"/>
      <c r="AG510" s="68"/>
      <c r="AH510" s="68"/>
      <c r="AI510" s="68"/>
      <c r="AJ510" s="68"/>
    </row>
    <row r="511" spans="1:36" ht="15.75" customHeight="1" x14ac:dyDescent="0.3">
      <c r="A511" s="68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  <c r="U511" s="68"/>
      <c r="V511" s="68"/>
      <c r="W511" s="68"/>
      <c r="X511" s="68"/>
      <c r="Y511" s="68"/>
      <c r="Z511" s="68"/>
      <c r="AA511" s="68"/>
      <c r="AB511" s="68"/>
      <c r="AC511" s="68"/>
      <c r="AD511" s="68"/>
      <c r="AE511" s="68"/>
      <c r="AF511" s="68"/>
      <c r="AG511" s="68"/>
      <c r="AH511" s="68"/>
      <c r="AI511" s="68"/>
      <c r="AJ511" s="68"/>
    </row>
    <row r="512" spans="1:36" ht="15.75" customHeight="1" x14ac:dyDescent="0.3">
      <c r="A512" s="68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  <c r="U512" s="68"/>
      <c r="V512" s="68"/>
      <c r="W512" s="68"/>
      <c r="X512" s="68"/>
      <c r="Y512" s="68"/>
      <c r="Z512" s="68"/>
      <c r="AA512" s="68"/>
      <c r="AB512" s="68"/>
      <c r="AC512" s="68"/>
      <c r="AD512" s="68"/>
      <c r="AE512" s="68"/>
      <c r="AF512" s="68"/>
      <c r="AG512" s="68"/>
      <c r="AH512" s="68"/>
      <c r="AI512" s="68"/>
      <c r="AJ512" s="68"/>
    </row>
    <row r="513" spans="1:36" ht="15.75" customHeight="1" x14ac:dyDescent="0.3">
      <c r="A513" s="68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  <c r="AB513" s="68"/>
      <c r="AC513" s="68"/>
      <c r="AD513" s="68"/>
      <c r="AE513" s="68"/>
      <c r="AF513" s="68"/>
      <c r="AG513" s="68"/>
      <c r="AH513" s="68"/>
      <c r="AI513" s="68"/>
      <c r="AJ513" s="68"/>
    </row>
    <row r="514" spans="1:36" ht="15.75" customHeight="1" x14ac:dyDescent="0.3">
      <c r="A514" s="68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</row>
    <row r="515" spans="1:36" ht="15.75" customHeight="1" x14ac:dyDescent="0.3">
      <c r="A515" s="68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</row>
    <row r="516" spans="1:36" ht="15.75" customHeight="1" x14ac:dyDescent="0.3">
      <c r="A516" s="68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</row>
    <row r="517" spans="1:36" ht="15.75" customHeight="1" x14ac:dyDescent="0.3">
      <c r="A517" s="68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</row>
    <row r="518" spans="1:36" ht="15.75" customHeight="1" x14ac:dyDescent="0.3">
      <c r="A518" s="68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</row>
    <row r="519" spans="1:36" ht="15.75" customHeight="1" x14ac:dyDescent="0.3">
      <c r="A519" s="68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</row>
    <row r="520" spans="1:36" ht="15.75" customHeight="1" x14ac:dyDescent="0.3">
      <c r="A520" s="68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</row>
    <row r="521" spans="1:36" ht="15.75" customHeight="1" x14ac:dyDescent="0.3">
      <c r="A521" s="68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</row>
    <row r="522" spans="1:36" ht="15.75" customHeight="1" x14ac:dyDescent="0.3">
      <c r="A522" s="68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</row>
    <row r="523" spans="1:36" ht="15.75" customHeight="1" x14ac:dyDescent="0.3">
      <c r="A523" s="68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</row>
    <row r="524" spans="1:36" ht="15.75" customHeight="1" x14ac:dyDescent="0.3">
      <c r="A524" s="68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</row>
    <row r="525" spans="1:36" ht="15.75" customHeight="1" x14ac:dyDescent="0.3">
      <c r="A525" s="68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</row>
    <row r="526" spans="1:36" ht="15.75" customHeight="1" x14ac:dyDescent="0.3">
      <c r="A526" s="68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</row>
    <row r="527" spans="1:36" ht="15.75" customHeight="1" x14ac:dyDescent="0.3">
      <c r="A527" s="68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</row>
    <row r="528" spans="1:36" ht="15.75" customHeight="1" x14ac:dyDescent="0.3">
      <c r="A528" s="68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</row>
    <row r="529" spans="1:36" ht="15.75" customHeight="1" x14ac:dyDescent="0.3">
      <c r="A529" s="68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</row>
    <row r="530" spans="1:36" ht="15.75" customHeight="1" x14ac:dyDescent="0.3">
      <c r="A530" s="68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</row>
    <row r="531" spans="1:36" ht="15.75" customHeight="1" x14ac:dyDescent="0.3">
      <c r="A531" s="68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</row>
    <row r="532" spans="1:36" ht="15.75" customHeight="1" x14ac:dyDescent="0.3">
      <c r="A532" s="68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</row>
    <row r="533" spans="1:36" ht="15.75" customHeight="1" x14ac:dyDescent="0.3">
      <c r="A533" s="68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</row>
    <row r="534" spans="1:36" ht="15.75" customHeight="1" x14ac:dyDescent="0.3">
      <c r="A534" s="68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8"/>
      <c r="P534" s="68"/>
      <c r="Q534" s="68"/>
      <c r="R534" s="68"/>
      <c r="S534" s="68"/>
      <c r="T534" s="68"/>
      <c r="U534" s="68"/>
      <c r="V534" s="68"/>
      <c r="W534" s="68"/>
      <c r="X534" s="68"/>
      <c r="Y534" s="68"/>
      <c r="Z534" s="68"/>
      <c r="AA534" s="68"/>
      <c r="AB534" s="68"/>
      <c r="AC534" s="68"/>
      <c r="AD534" s="68"/>
      <c r="AE534" s="68"/>
      <c r="AF534" s="68"/>
      <c r="AG534" s="68"/>
      <c r="AH534" s="68"/>
      <c r="AI534" s="68"/>
      <c r="AJ534" s="68"/>
    </row>
    <row r="535" spans="1:36" ht="15.75" customHeight="1" x14ac:dyDescent="0.3">
      <c r="A535" s="68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68"/>
      <c r="O535" s="68"/>
      <c r="P535" s="68"/>
      <c r="Q535" s="68"/>
      <c r="R535" s="68"/>
      <c r="S535" s="68"/>
      <c r="T535" s="68"/>
      <c r="U535" s="68"/>
      <c r="V535" s="68"/>
      <c r="W535" s="68"/>
      <c r="X535" s="68"/>
      <c r="Y535" s="68"/>
      <c r="Z535" s="68"/>
      <c r="AA535" s="68"/>
      <c r="AB535" s="68"/>
      <c r="AC535" s="68"/>
      <c r="AD535" s="68"/>
      <c r="AE535" s="68"/>
      <c r="AF535" s="68"/>
      <c r="AG535" s="68"/>
      <c r="AH535" s="68"/>
      <c r="AI535" s="68"/>
      <c r="AJ535" s="68"/>
    </row>
    <row r="536" spans="1:36" ht="15.75" customHeight="1" x14ac:dyDescent="0.3">
      <c r="A536" s="68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  <c r="O536" s="68"/>
      <c r="P536" s="68"/>
      <c r="Q536" s="68"/>
      <c r="R536" s="68"/>
      <c r="S536" s="68"/>
      <c r="T536" s="68"/>
      <c r="U536" s="68"/>
      <c r="V536" s="68"/>
      <c r="W536" s="68"/>
      <c r="X536" s="68"/>
      <c r="Y536" s="68"/>
      <c r="Z536" s="68"/>
      <c r="AA536" s="68"/>
      <c r="AB536" s="68"/>
      <c r="AC536" s="68"/>
      <c r="AD536" s="68"/>
      <c r="AE536" s="68"/>
      <c r="AF536" s="68"/>
      <c r="AG536" s="68"/>
      <c r="AH536" s="68"/>
      <c r="AI536" s="68"/>
      <c r="AJ536" s="68"/>
    </row>
    <row r="537" spans="1:36" ht="15.75" customHeight="1" x14ac:dyDescent="0.3">
      <c r="A537" s="68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8"/>
      <c r="O537" s="68"/>
      <c r="P537" s="68"/>
      <c r="Q537" s="68"/>
      <c r="R537" s="68"/>
      <c r="S537" s="68"/>
      <c r="T537" s="68"/>
      <c r="U537" s="68"/>
      <c r="V537" s="68"/>
      <c r="W537" s="68"/>
      <c r="X537" s="68"/>
      <c r="Y537" s="68"/>
      <c r="Z537" s="68"/>
      <c r="AA537" s="68"/>
      <c r="AB537" s="68"/>
      <c r="AC537" s="68"/>
      <c r="AD537" s="68"/>
      <c r="AE537" s="68"/>
      <c r="AF537" s="68"/>
      <c r="AG537" s="68"/>
      <c r="AH537" s="68"/>
      <c r="AI537" s="68"/>
      <c r="AJ537" s="68"/>
    </row>
    <row r="538" spans="1:36" ht="15.75" customHeight="1" x14ac:dyDescent="0.3">
      <c r="A538" s="68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  <c r="S538" s="68"/>
      <c r="T538" s="68"/>
      <c r="U538" s="68"/>
      <c r="V538" s="68"/>
      <c r="W538" s="68"/>
      <c r="X538" s="68"/>
      <c r="Y538" s="68"/>
      <c r="Z538" s="68"/>
      <c r="AA538" s="68"/>
      <c r="AB538" s="68"/>
      <c r="AC538" s="68"/>
      <c r="AD538" s="68"/>
      <c r="AE538" s="68"/>
      <c r="AF538" s="68"/>
      <c r="AG538" s="68"/>
      <c r="AH538" s="68"/>
      <c r="AI538" s="68"/>
      <c r="AJ538" s="68"/>
    </row>
    <row r="539" spans="1:36" ht="15.75" customHeight="1" x14ac:dyDescent="0.3">
      <c r="A539" s="68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  <c r="AB539" s="68"/>
      <c r="AC539" s="68"/>
      <c r="AD539" s="68"/>
      <c r="AE539" s="68"/>
      <c r="AF539" s="68"/>
      <c r="AG539" s="68"/>
      <c r="AH539" s="68"/>
      <c r="AI539" s="68"/>
      <c r="AJ539" s="68"/>
    </row>
    <row r="540" spans="1:36" ht="15.75" customHeight="1" x14ac:dyDescent="0.3">
      <c r="A540" s="68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  <c r="O540" s="68"/>
      <c r="P540" s="68"/>
      <c r="Q540" s="68"/>
      <c r="R540" s="68"/>
      <c r="S540" s="68"/>
      <c r="T540" s="68"/>
      <c r="U540" s="68"/>
      <c r="V540" s="68"/>
      <c r="W540" s="68"/>
      <c r="X540" s="68"/>
      <c r="Y540" s="68"/>
      <c r="Z540" s="68"/>
      <c r="AA540" s="68"/>
      <c r="AB540" s="68"/>
      <c r="AC540" s="68"/>
      <c r="AD540" s="68"/>
      <c r="AE540" s="68"/>
      <c r="AF540" s="68"/>
      <c r="AG540" s="68"/>
      <c r="AH540" s="68"/>
      <c r="AI540" s="68"/>
      <c r="AJ540" s="68"/>
    </row>
    <row r="541" spans="1:36" ht="15.75" customHeight="1" x14ac:dyDescent="0.3">
      <c r="A541" s="68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8"/>
      <c r="O541" s="68"/>
      <c r="P541" s="68"/>
      <c r="Q541" s="68"/>
      <c r="R541" s="68"/>
      <c r="S541" s="68"/>
      <c r="T541" s="68"/>
      <c r="U541" s="68"/>
      <c r="V541" s="68"/>
      <c r="W541" s="68"/>
      <c r="X541" s="68"/>
      <c r="Y541" s="68"/>
      <c r="Z541" s="68"/>
      <c r="AA541" s="68"/>
      <c r="AB541" s="68"/>
      <c r="AC541" s="68"/>
      <c r="AD541" s="68"/>
      <c r="AE541" s="68"/>
      <c r="AF541" s="68"/>
      <c r="AG541" s="68"/>
      <c r="AH541" s="68"/>
      <c r="AI541" s="68"/>
      <c r="AJ541" s="68"/>
    </row>
    <row r="542" spans="1:36" ht="15.75" customHeight="1" x14ac:dyDescent="0.3">
      <c r="A542" s="68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68"/>
      <c r="O542" s="68"/>
      <c r="P542" s="68"/>
      <c r="Q542" s="68"/>
      <c r="R542" s="68"/>
      <c r="S542" s="68"/>
      <c r="T542" s="68"/>
      <c r="U542" s="68"/>
      <c r="V542" s="68"/>
      <c r="W542" s="68"/>
      <c r="X542" s="68"/>
      <c r="Y542" s="68"/>
      <c r="Z542" s="68"/>
      <c r="AA542" s="68"/>
      <c r="AB542" s="68"/>
      <c r="AC542" s="68"/>
      <c r="AD542" s="68"/>
      <c r="AE542" s="68"/>
      <c r="AF542" s="68"/>
      <c r="AG542" s="68"/>
      <c r="AH542" s="68"/>
      <c r="AI542" s="68"/>
      <c r="AJ542" s="68"/>
    </row>
    <row r="543" spans="1:36" ht="15.75" customHeight="1" x14ac:dyDescent="0.3">
      <c r="A543" s="68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  <c r="O543" s="68"/>
      <c r="P543" s="68"/>
      <c r="Q543" s="68"/>
      <c r="R543" s="68"/>
      <c r="S543" s="68"/>
      <c r="T543" s="68"/>
      <c r="U543" s="68"/>
      <c r="V543" s="68"/>
      <c r="W543" s="68"/>
      <c r="X543" s="68"/>
      <c r="Y543" s="68"/>
      <c r="Z543" s="68"/>
      <c r="AA543" s="68"/>
      <c r="AB543" s="68"/>
      <c r="AC543" s="68"/>
      <c r="AD543" s="68"/>
      <c r="AE543" s="68"/>
      <c r="AF543" s="68"/>
      <c r="AG543" s="68"/>
      <c r="AH543" s="68"/>
      <c r="AI543" s="68"/>
      <c r="AJ543" s="68"/>
    </row>
    <row r="544" spans="1:36" ht="15.75" customHeight="1" x14ac:dyDescent="0.3">
      <c r="A544" s="68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8"/>
      <c r="O544" s="68"/>
      <c r="P544" s="68"/>
      <c r="Q544" s="68"/>
      <c r="R544" s="68"/>
      <c r="S544" s="68"/>
      <c r="T544" s="68"/>
      <c r="U544" s="68"/>
      <c r="V544" s="68"/>
      <c r="W544" s="68"/>
      <c r="X544" s="68"/>
      <c r="Y544" s="68"/>
      <c r="Z544" s="68"/>
      <c r="AA544" s="68"/>
      <c r="AB544" s="68"/>
      <c r="AC544" s="68"/>
      <c r="AD544" s="68"/>
      <c r="AE544" s="68"/>
      <c r="AF544" s="68"/>
      <c r="AG544" s="68"/>
      <c r="AH544" s="68"/>
      <c r="AI544" s="68"/>
      <c r="AJ544" s="68"/>
    </row>
    <row r="545" spans="1:36" ht="15.75" customHeight="1" x14ac:dyDescent="0.3">
      <c r="A545" s="68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68"/>
      <c r="O545" s="68"/>
      <c r="P545" s="68"/>
      <c r="Q545" s="68"/>
      <c r="R545" s="68"/>
      <c r="S545" s="68"/>
      <c r="T545" s="68"/>
      <c r="U545" s="68"/>
      <c r="V545" s="68"/>
      <c r="W545" s="68"/>
      <c r="X545" s="68"/>
      <c r="Y545" s="68"/>
      <c r="Z545" s="68"/>
      <c r="AA545" s="68"/>
      <c r="AB545" s="68"/>
      <c r="AC545" s="68"/>
      <c r="AD545" s="68"/>
      <c r="AE545" s="68"/>
      <c r="AF545" s="68"/>
      <c r="AG545" s="68"/>
      <c r="AH545" s="68"/>
      <c r="AI545" s="68"/>
      <c r="AJ545" s="68"/>
    </row>
    <row r="546" spans="1:36" ht="15.75" customHeight="1" x14ac:dyDescent="0.3">
      <c r="A546" s="68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68"/>
      <c r="O546" s="68"/>
      <c r="P546" s="68"/>
      <c r="Q546" s="68"/>
      <c r="R546" s="68"/>
      <c r="S546" s="68"/>
      <c r="T546" s="68"/>
      <c r="U546" s="68"/>
      <c r="V546" s="68"/>
      <c r="W546" s="68"/>
      <c r="X546" s="68"/>
      <c r="Y546" s="68"/>
      <c r="Z546" s="68"/>
      <c r="AA546" s="68"/>
      <c r="AB546" s="68"/>
      <c r="AC546" s="68"/>
      <c r="AD546" s="68"/>
      <c r="AE546" s="68"/>
      <c r="AF546" s="68"/>
      <c r="AG546" s="68"/>
      <c r="AH546" s="68"/>
      <c r="AI546" s="68"/>
      <c r="AJ546" s="68"/>
    </row>
    <row r="547" spans="1:36" ht="15.75" customHeight="1" x14ac:dyDescent="0.3">
      <c r="A547" s="68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68"/>
      <c r="O547" s="68"/>
      <c r="P547" s="68"/>
      <c r="Q547" s="68"/>
      <c r="R547" s="68"/>
      <c r="S547" s="68"/>
      <c r="T547" s="68"/>
      <c r="U547" s="68"/>
      <c r="V547" s="68"/>
      <c r="W547" s="68"/>
      <c r="X547" s="68"/>
      <c r="Y547" s="68"/>
      <c r="Z547" s="68"/>
      <c r="AA547" s="68"/>
      <c r="AB547" s="68"/>
      <c r="AC547" s="68"/>
      <c r="AD547" s="68"/>
      <c r="AE547" s="68"/>
      <c r="AF547" s="68"/>
      <c r="AG547" s="68"/>
      <c r="AH547" s="68"/>
      <c r="AI547" s="68"/>
      <c r="AJ547" s="68"/>
    </row>
    <row r="548" spans="1:36" ht="15.75" customHeight="1" x14ac:dyDescent="0.3">
      <c r="A548" s="68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68"/>
      <c r="O548" s="68"/>
      <c r="P548" s="68"/>
      <c r="Q548" s="68"/>
      <c r="R548" s="68"/>
      <c r="S548" s="68"/>
      <c r="T548" s="68"/>
      <c r="U548" s="68"/>
      <c r="V548" s="68"/>
      <c r="W548" s="68"/>
      <c r="X548" s="68"/>
      <c r="Y548" s="68"/>
      <c r="Z548" s="68"/>
      <c r="AA548" s="68"/>
      <c r="AB548" s="68"/>
      <c r="AC548" s="68"/>
      <c r="AD548" s="68"/>
      <c r="AE548" s="68"/>
      <c r="AF548" s="68"/>
      <c r="AG548" s="68"/>
      <c r="AH548" s="68"/>
      <c r="AI548" s="68"/>
      <c r="AJ548" s="68"/>
    </row>
    <row r="549" spans="1:36" ht="15.75" customHeight="1" x14ac:dyDescent="0.3">
      <c r="A549" s="68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68"/>
      <c r="O549" s="68"/>
      <c r="P549" s="68"/>
      <c r="Q549" s="68"/>
      <c r="R549" s="68"/>
      <c r="S549" s="68"/>
      <c r="T549" s="68"/>
      <c r="U549" s="68"/>
      <c r="V549" s="68"/>
      <c r="W549" s="68"/>
      <c r="X549" s="68"/>
      <c r="Y549" s="68"/>
      <c r="Z549" s="68"/>
      <c r="AA549" s="68"/>
      <c r="AB549" s="68"/>
      <c r="AC549" s="68"/>
      <c r="AD549" s="68"/>
      <c r="AE549" s="68"/>
      <c r="AF549" s="68"/>
      <c r="AG549" s="68"/>
      <c r="AH549" s="68"/>
      <c r="AI549" s="68"/>
      <c r="AJ549" s="68"/>
    </row>
    <row r="550" spans="1:36" ht="15.75" customHeight="1" x14ac:dyDescent="0.3">
      <c r="A550" s="68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68"/>
      <c r="O550" s="68"/>
      <c r="P550" s="68"/>
      <c r="Q550" s="68"/>
      <c r="R550" s="68"/>
      <c r="S550" s="68"/>
      <c r="T550" s="68"/>
      <c r="U550" s="68"/>
      <c r="V550" s="68"/>
      <c r="W550" s="68"/>
      <c r="X550" s="68"/>
      <c r="Y550" s="68"/>
      <c r="Z550" s="68"/>
      <c r="AA550" s="68"/>
      <c r="AB550" s="68"/>
      <c r="AC550" s="68"/>
      <c r="AD550" s="68"/>
      <c r="AE550" s="68"/>
      <c r="AF550" s="68"/>
      <c r="AG550" s="68"/>
      <c r="AH550" s="68"/>
      <c r="AI550" s="68"/>
      <c r="AJ550" s="68"/>
    </row>
    <row r="551" spans="1:36" ht="15.75" customHeight="1" x14ac:dyDescent="0.3">
      <c r="A551" s="68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  <c r="S551" s="68"/>
      <c r="T551" s="68"/>
      <c r="U551" s="68"/>
      <c r="V551" s="68"/>
      <c r="W551" s="68"/>
      <c r="X551" s="68"/>
      <c r="Y551" s="68"/>
      <c r="Z551" s="68"/>
      <c r="AA551" s="68"/>
      <c r="AB551" s="68"/>
      <c r="AC551" s="68"/>
      <c r="AD551" s="68"/>
      <c r="AE551" s="68"/>
      <c r="AF551" s="68"/>
      <c r="AG551" s="68"/>
      <c r="AH551" s="68"/>
      <c r="AI551" s="68"/>
      <c r="AJ551" s="68"/>
    </row>
    <row r="552" spans="1:36" ht="15.75" customHeight="1" x14ac:dyDescent="0.3">
      <c r="A552" s="68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  <c r="AB552" s="68"/>
      <c r="AC552" s="68"/>
      <c r="AD552" s="68"/>
      <c r="AE552" s="68"/>
      <c r="AF552" s="68"/>
      <c r="AG552" s="68"/>
      <c r="AH552" s="68"/>
      <c r="AI552" s="68"/>
      <c r="AJ552" s="68"/>
    </row>
    <row r="553" spans="1:36" ht="15.75" customHeight="1" x14ac:dyDescent="0.3">
      <c r="A553" s="68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68"/>
      <c r="P553" s="68"/>
      <c r="Q553" s="68"/>
      <c r="R553" s="68"/>
      <c r="S553" s="68"/>
      <c r="T553" s="68"/>
      <c r="U553" s="68"/>
      <c r="V553" s="68"/>
      <c r="W553" s="68"/>
      <c r="X553" s="68"/>
      <c r="Y553" s="68"/>
      <c r="Z553" s="68"/>
      <c r="AA553" s="68"/>
      <c r="AB553" s="68"/>
      <c r="AC553" s="68"/>
      <c r="AD553" s="68"/>
      <c r="AE553" s="68"/>
      <c r="AF553" s="68"/>
      <c r="AG553" s="68"/>
      <c r="AH553" s="68"/>
      <c r="AI553" s="68"/>
      <c r="AJ553" s="68"/>
    </row>
    <row r="554" spans="1:36" ht="15.75" customHeight="1" x14ac:dyDescent="0.3">
      <c r="A554" s="68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8"/>
      <c r="O554" s="68"/>
      <c r="P554" s="68"/>
      <c r="Q554" s="68"/>
      <c r="R554" s="68"/>
      <c r="S554" s="68"/>
      <c r="T554" s="68"/>
      <c r="U554" s="68"/>
      <c r="V554" s="68"/>
      <c r="W554" s="68"/>
      <c r="X554" s="68"/>
      <c r="Y554" s="68"/>
      <c r="Z554" s="68"/>
      <c r="AA554" s="68"/>
      <c r="AB554" s="68"/>
      <c r="AC554" s="68"/>
      <c r="AD554" s="68"/>
      <c r="AE554" s="68"/>
      <c r="AF554" s="68"/>
      <c r="AG554" s="68"/>
      <c r="AH554" s="68"/>
      <c r="AI554" s="68"/>
      <c r="AJ554" s="68"/>
    </row>
    <row r="555" spans="1:36" ht="15.75" customHeight="1" x14ac:dyDescent="0.3">
      <c r="A555" s="68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8"/>
      <c r="O555" s="68"/>
      <c r="P555" s="68"/>
      <c r="Q555" s="68"/>
      <c r="R555" s="68"/>
      <c r="S555" s="68"/>
      <c r="T555" s="68"/>
      <c r="U555" s="68"/>
      <c r="V555" s="68"/>
      <c r="W555" s="68"/>
      <c r="X555" s="68"/>
      <c r="Y555" s="68"/>
      <c r="Z555" s="68"/>
      <c r="AA555" s="68"/>
      <c r="AB555" s="68"/>
      <c r="AC555" s="68"/>
      <c r="AD555" s="68"/>
      <c r="AE555" s="68"/>
      <c r="AF555" s="68"/>
      <c r="AG555" s="68"/>
      <c r="AH555" s="68"/>
      <c r="AI555" s="68"/>
      <c r="AJ555" s="68"/>
    </row>
    <row r="556" spans="1:36" ht="15.75" customHeight="1" x14ac:dyDescent="0.3">
      <c r="A556" s="68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68"/>
      <c r="O556" s="68"/>
      <c r="P556" s="68"/>
      <c r="Q556" s="68"/>
      <c r="R556" s="68"/>
      <c r="S556" s="68"/>
      <c r="T556" s="68"/>
      <c r="U556" s="68"/>
      <c r="V556" s="68"/>
      <c r="W556" s="68"/>
      <c r="X556" s="68"/>
      <c r="Y556" s="68"/>
      <c r="Z556" s="68"/>
      <c r="AA556" s="68"/>
      <c r="AB556" s="68"/>
      <c r="AC556" s="68"/>
      <c r="AD556" s="68"/>
      <c r="AE556" s="68"/>
      <c r="AF556" s="68"/>
      <c r="AG556" s="68"/>
      <c r="AH556" s="68"/>
      <c r="AI556" s="68"/>
      <c r="AJ556" s="68"/>
    </row>
    <row r="557" spans="1:36" ht="15.75" customHeight="1" x14ac:dyDescent="0.3">
      <c r="A557" s="68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68"/>
      <c r="O557" s="68"/>
      <c r="P557" s="68"/>
      <c r="Q557" s="68"/>
      <c r="R557" s="68"/>
      <c r="S557" s="68"/>
      <c r="T557" s="68"/>
      <c r="U557" s="68"/>
      <c r="V557" s="68"/>
      <c r="W557" s="68"/>
      <c r="X557" s="68"/>
      <c r="Y557" s="68"/>
      <c r="Z557" s="68"/>
      <c r="AA557" s="68"/>
      <c r="AB557" s="68"/>
      <c r="AC557" s="68"/>
      <c r="AD557" s="68"/>
      <c r="AE557" s="68"/>
      <c r="AF557" s="68"/>
      <c r="AG557" s="68"/>
      <c r="AH557" s="68"/>
      <c r="AI557" s="68"/>
      <c r="AJ557" s="68"/>
    </row>
    <row r="558" spans="1:36" ht="15.75" customHeight="1" x14ac:dyDescent="0.3">
      <c r="A558" s="68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68"/>
      <c r="O558" s="68"/>
      <c r="P558" s="68"/>
      <c r="Q558" s="68"/>
      <c r="R558" s="68"/>
      <c r="S558" s="68"/>
      <c r="T558" s="68"/>
      <c r="U558" s="68"/>
      <c r="V558" s="68"/>
      <c r="W558" s="68"/>
      <c r="X558" s="68"/>
      <c r="Y558" s="68"/>
      <c r="Z558" s="68"/>
      <c r="AA558" s="68"/>
      <c r="AB558" s="68"/>
      <c r="AC558" s="68"/>
      <c r="AD558" s="68"/>
      <c r="AE558" s="68"/>
      <c r="AF558" s="68"/>
      <c r="AG558" s="68"/>
      <c r="AH558" s="68"/>
      <c r="AI558" s="68"/>
      <c r="AJ558" s="68"/>
    </row>
    <row r="559" spans="1:36" ht="15.75" customHeight="1" x14ac:dyDescent="0.3">
      <c r="A559" s="68"/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68"/>
      <c r="O559" s="68"/>
      <c r="P559" s="68"/>
      <c r="Q559" s="68"/>
      <c r="R559" s="68"/>
      <c r="S559" s="68"/>
      <c r="T559" s="68"/>
      <c r="U559" s="68"/>
      <c r="V559" s="68"/>
      <c r="W559" s="68"/>
      <c r="X559" s="68"/>
      <c r="Y559" s="68"/>
      <c r="Z559" s="68"/>
      <c r="AA559" s="68"/>
      <c r="AB559" s="68"/>
      <c r="AC559" s="68"/>
      <c r="AD559" s="68"/>
      <c r="AE559" s="68"/>
      <c r="AF559" s="68"/>
      <c r="AG559" s="68"/>
      <c r="AH559" s="68"/>
      <c r="AI559" s="68"/>
      <c r="AJ559" s="68"/>
    </row>
    <row r="560" spans="1:36" ht="15.75" customHeight="1" x14ac:dyDescent="0.3">
      <c r="A560" s="68"/>
      <c r="B560" s="68"/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68"/>
      <c r="O560" s="68"/>
      <c r="P560" s="68"/>
      <c r="Q560" s="68"/>
      <c r="R560" s="68"/>
      <c r="S560" s="68"/>
      <c r="T560" s="68"/>
      <c r="U560" s="68"/>
      <c r="V560" s="68"/>
      <c r="W560" s="68"/>
      <c r="X560" s="68"/>
      <c r="Y560" s="68"/>
      <c r="Z560" s="68"/>
      <c r="AA560" s="68"/>
      <c r="AB560" s="68"/>
      <c r="AC560" s="68"/>
      <c r="AD560" s="68"/>
      <c r="AE560" s="68"/>
      <c r="AF560" s="68"/>
      <c r="AG560" s="68"/>
      <c r="AH560" s="68"/>
      <c r="AI560" s="68"/>
      <c r="AJ560" s="68"/>
    </row>
    <row r="561" spans="1:36" ht="15.75" customHeight="1" x14ac:dyDescent="0.3">
      <c r="A561" s="68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  <c r="O561" s="68"/>
      <c r="P561" s="68"/>
      <c r="Q561" s="68"/>
      <c r="R561" s="68"/>
      <c r="S561" s="68"/>
      <c r="T561" s="68"/>
      <c r="U561" s="68"/>
      <c r="V561" s="68"/>
      <c r="W561" s="68"/>
      <c r="X561" s="68"/>
      <c r="Y561" s="68"/>
      <c r="Z561" s="68"/>
      <c r="AA561" s="68"/>
      <c r="AB561" s="68"/>
      <c r="AC561" s="68"/>
      <c r="AD561" s="68"/>
      <c r="AE561" s="68"/>
      <c r="AF561" s="68"/>
      <c r="AG561" s="68"/>
      <c r="AH561" s="68"/>
      <c r="AI561" s="68"/>
      <c r="AJ561" s="68"/>
    </row>
    <row r="562" spans="1:36" ht="15.75" customHeight="1" x14ac:dyDescent="0.3">
      <c r="A562" s="68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68"/>
      <c r="O562" s="68"/>
      <c r="P562" s="68"/>
      <c r="Q562" s="68"/>
      <c r="R562" s="68"/>
      <c r="S562" s="68"/>
      <c r="T562" s="68"/>
      <c r="U562" s="68"/>
      <c r="V562" s="68"/>
      <c r="W562" s="68"/>
      <c r="X562" s="68"/>
      <c r="Y562" s="68"/>
      <c r="Z562" s="68"/>
      <c r="AA562" s="68"/>
      <c r="AB562" s="68"/>
      <c r="AC562" s="68"/>
      <c r="AD562" s="68"/>
      <c r="AE562" s="68"/>
      <c r="AF562" s="68"/>
      <c r="AG562" s="68"/>
      <c r="AH562" s="68"/>
      <c r="AI562" s="68"/>
      <c r="AJ562" s="68"/>
    </row>
    <row r="563" spans="1:36" ht="15.75" customHeight="1" x14ac:dyDescent="0.3">
      <c r="A563" s="68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  <c r="O563" s="68"/>
      <c r="P563" s="68"/>
      <c r="Q563" s="68"/>
      <c r="R563" s="68"/>
      <c r="S563" s="68"/>
      <c r="T563" s="68"/>
      <c r="U563" s="68"/>
      <c r="V563" s="68"/>
      <c r="W563" s="68"/>
      <c r="X563" s="68"/>
      <c r="Y563" s="68"/>
      <c r="Z563" s="68"/>
      <c r="AA563" s="68"/>
      <c r="AB563" s="68"/>
      <c r="AC563" s="68"/>
      <c r="AD563" s="68"/>
      <c r="AE563" s="68"/>
      <c r="AF563" s="68"/>
      <c r="AG563" s="68"/>
      <c r="AH563" s="68"/>
      <c r="AI563" s="68"/>
      <c r="AJ563" s="68"/>
    </row>
    <row r="564" spans="1:36" ht="15.75" customHeight="1" x14ac:dyDescent="0.3">
      <c r="A564" s="68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  <c r="S564" s="68"/>
      <c r="T564" s="68"/>
      <c r="U564" s="68"/>
      <c r="V564" s="68"/>
      <c r="W564" s="68"/>
      <c r="X564" s="68"/>
      <c r="Y564" s="68"/>
      <c r="Z564" s="68"/>
      <c r="AA564" s="68"/>
      <c r="AB564" s="68"/>
      <c r="AC564" s="68"/>
      <c r="AD564" s="68"/>
      <c r="AE564" s="68"/>
      <c r="AF564" s="68"/>
      <c r="AG564" s="68"/>
      <c r="AH564" s="68"/>
      <c r="AI564" s="68"/>
      <c r="AJ564" s="68"/>
    </row>
    <row r="565" spans="1:36" ht="15.75" customHeight="1" x14ac:dyDescent="0.3">
      <c r="A565" s="68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  <c r="AB565" s="68"/>
      <c r="AC565" s="68"/>
      <c r="AD565" s="68"/>
      <c r="AE565" s="68"/>
      <c r="AF565" s="68"/>
      <c r="AG565" s="68"/>
      <c r="AH565" s="68"/>
      <c r="AI565" s="68"/>
      <c r="AJ565" s="68"/>
    </row>
    <row r="566" spans="1:36" ht="15.75" customHeight="1" x14ac:dyDescent="0.3">
      <c r="A566" s="68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8"/>
      <c r="P566" s="68"/>
      <c r="Q566" s="68"/>
      <c r="R566" s="68"/>
      <c r="S566" s="68"/>
      <c r="T566" s="68"/>
      <c r="U566" s="68"/>
      <c r="V566" s="68"/>
      <c r="W566" s="68"/>
      <c r="X566" s="68"/>
      <c r="Y566" s="68"/>
      <c r="Z566" s="68"/>
      <c r="AA566" s="68"/>
      <c r="AB566" s="68"/>
      <c r="AC566" s="68"/>
      <c r="AD566" s="68"/>
      <c r="AE566" s="68"/>
      <c r="AF566" s="68"/>
      <c r="AG566" s="68"/>
      <c r="AH566" s="68"/>
      <c r="AI566" s="68"/>
      <c r="AJ566" s="68"/>
    </row>
    <row r="567" spans="1:36" ht="15.75" customHeight="1" x14ac:dyDescent="0.3">
      <c r="A567" s="68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8"/>
      <c r="O567" s="68"/>
      <c r="P567" s="68"/>
      <c r="Q567" s="68"/>
      <c r="R567" s="68"/>
      <c r="S567" s="68"/>
      <c r="T567" s="68"/>
      <c r="U567" s="68"/>
      <c r="V567" s="68"/>
      <c r="W567" s="68"/>
      <c r="X567" s="68"/>
      <c r="Y567" s="68"/>
      <c r="Z567" s="68"/>
      <c r="AA567" s="68"/>
      <c r="AB567" s="68"/>
      <c r="AC567" s="68"/>
      <c r="AD567" s="68"/>
      <c r="AE567" s="68"/>
      <c r="AF567" s="68"/>
      <c r="AG567" s="68"/>
      <c r="AH567" s="68"/>
      <c r="AI567" s="68"/>
      <c r="AJ567" s="68"/>
    </row>
    <row r="568" spans="1:36" ht="15.75" customHeight="1" x14ac:dyDescent="0.3">
      <c r="A568" s="68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8"/>
      <c r="O568" s="68"/>
      <c r="P568" s="68"/>
      <c r="Q568" s="68"/>
      <c r="R568" s="68"/>
      <c r="S568" s="68"/>
      <c r="T568" s="68"/>
      <c r="U568" s="68"/>
      <c r="V568" s="68"/>
      <c r="W568" s="68"/>
      <c r="X568" s="68"/>
      <c r="Y568" s="68"/>
      <c r="Z568" s="68"/>
      <c r="AA568" s="68"/>
      <c r="AB568" s="68"/>
      <c r="AC568" s="68"/>
      <c r="AD568" s="68"/>
      <c r="AE568" s="68"/>
      <c r="AF568" s="68"/>
      <c r="AG568" s="68"/>
      <c r="AH568" s="68"/>
      <c r="AI568" s="68"/>
      <c r="AJ568" s="68"/>
    </row>
    <row r="569" spans="1:36" ht="15.75" customHeight="1" x14ac:dyDescent="0.3">
      <c r="A569" s="68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8"/>
      <c r="O569" s="68"/>
      <c r="P569" s="68"/>
      <c r="Q569" s="68"/>
      <c r="R569" s="68"/>
      <c r="S569" s="68"/>
      <c r="T569" s="68"/>
      <c r="U569" s="68"/>
      <c r="V569" s="68"/>
      <c r="W569" s="68"/>
      <c r="X569" s="68"/>
      <c r="Y569" s="68"/>
      <c r="Z569" s="68"/>
      <c r="AA569" s="68"/>
      <c r="AB569" s="68"/>
      <c r="AC569" s="68"/>
      <c r="AD569" s="68"/>
      <c r="AE569" s="68"/>
      <c r="AF569" s="68"/>
      <c r="AG569" s="68"/>
      <c r="AH569" s="68"/>
      <c r="AI569" s="68"/>
      <c r="AJ569" s="68"/>
    </row>
    <row r="570" spans="1:36" ht="15.75" customHeight="1" x14ac:dyDescent="0.3">
      <c r="A570" s="68"/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8"/>
      <c r="O570" s="68"/>
      <c r="P570" s="68"/>
      <c r="Q570" s="68"/>
      <c r="R570" s="68"/>
      <c r="S570" s="68"/>
      <c r="T570" s="68"/>
      <c r="U570" s="68"/>
      <c r="V570" s="68"/>
      <c r="W570" s="68"/>
      <c r="X570" s="68"/>
      <c r="Y570" s="68"/>
      <c r="Z570" s="68"/>
      <c r="AA570" s="68"/>
      <c r="AB570" s="68"/>
      <c r="AC570" s="68"/>
      <c r="AD570" s="68"/>
      <c r="AE570" s="68"/>
      <c r="AF570" s="68"/>
      <c r="AG570" s="68"/>
      <c r="AH570" s="68"/>
      <c r="AI570" s="68"/>
      <c r="AJ570" s="68"/>
    </row>
    <row r="571" spans="1:36" ht="15.75" customHeight="1" x14ac:dyDescent="0.3">
      <c r="A571" s="68"/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8"/>
      <c r="O571" s="68"/>
      <c r="P571" s="68"/>
      <c r="Q571" s="68"/>
      <c r="R571" s="68"/>
      <c r="S571" s="68"/>
      <c r="T571" s="68"/>
      <c r="U571" s="68"/>
      <c r="V571" s="68"/>
      <c r="W571" s="68"/>
      <c r="X571" s="68"/>
      <c r="Y571" s="68"/>
      <c r="Z571" s="68"/>
      <c r="AA571" s="68"/>
      <c r="AB571" s="68"/>
      <c r="AC571" s="68"/>
      <c r="AD571" s="68"/>
      <c r="AE571" s="68"/>
      <c r="AF571" s="68"/>
      <c r="AG571" s="68"/>
      <c r="AH571" s="68"/>
      <c r="AI571" s="68"/>
      <c r="AJ571" s="68"/>
    </row>
    <row r="572" spans="1:36" ht="15.75" customHeight="1" x14ac:dyDescent="0.3">
      <c r="A572" s="68"/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  <c r="O572" s="68"/>
      <c r="P572" s="68"/>
      <c r="Q572" s="68"/>
      <c r="R572" s="68"/>
      <c r="S572" s="68"/>
      <c r="T572" s="68"/>
      <c r="U572" s="68"/>
      <c r="V572" s="68"/>
      <c r="W572" s="68"/>
      <c r="X572" s="68"/>
      <c r="Y572" s="68"/>
      <c r="Z572" s="68"/>
      <c r="AA572" s="68"/>
      <c r="AB572" s="68"/>
      <c r="AC572" s="68"/>
      <c r="AD572" s="68"/>
      <c r="AE572" s="68"/>
      <c r="AF572" s="68"/>
      <c r="AG572" s="68"/>
      <c r="AH572" s="68"/>
      <c r="AI572" s="68"/>
      <c r="AJ572" s="68"/>
    </row>
    <row r="573" spans="1:36" ht="15.75" customHeight="1" x14ac:dyDescent="0.3">
      <c r="A573" s="68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</row>
    <row r="574" spans="1:36" ht="15.75" customHeight="1" x14ac:dyDescent="0.3">
      <c r="A574" s="68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</row>
    <row r="575" spans="1:36" ht="15.75" customHeight="1" x14ac:dyDescent="0.3">
      <c r="A575" s="68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</row>
    <row r="576" spans="1:36" ht="15.75" customHeight="1" x14ac:dyDescent="0.3">
      <c r="A576" s="68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</row>
    <row r="577" spans="1:36" ht="15.75" customHeight="1" x14ac:dyDescent="0.3">
      <c r="A577" s="68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</row>
    <row r="578" spans="1:36" ht="15.75" customHeight="1" x14ac:dyDescent="0.3">
      <c r="A578" s="68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</row>
    <row r="579" spans="1:36" ht="15.75" customHeight="1" x14ac:dyDescent="0.3">
      <c r="A579" s="68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</row>
    <row r="580" spans="1:36" ht="15.75" customHeight="1" x14ac:dyDescent="0.3">
      <c r="A580" s="68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</row>
    <row r="581" spans="1:36" ht="15.75" customHeight="1" x14ac:dyDescent="0.3">
      <c r="A581" s="68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</row>
    <row r="582" spans="1:36" ht="15.75" customHeight="1" x14ac:dyDescent="0.3">
      <c r="A582" s="68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</row>
    <row r="583" spans="1:36" ht="15.75" customHeight="1" x14ac:dyDescent="0.3">
      <c r="A583" s="68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</row>
    <row r="584" spans="1:36" ht="15.75" customHeight="1" x14ac:dyDescent="0.3">
      <c r="A584" s="68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</row>
    <row r="585" spans="1:36" ht="15.75" customHeight="1" x14ac:dyDescent="0.3">
      <c r="A585" s="68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</row>
    <row r="586" spans="1:36" ht="15.75" customHeight="1" x14ac:dyDescent="0.3">
      <c r="A586" s="68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</row>
    <row r="587" spans="1:36" ht="15.75" customHeight="1" x14ac:dyDescent="0.3">
      <c r="A587" s="68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</row>
    <row r="588" spans="1:36" ht="15.75" customHeight="1" x14ac:dyDescent="0.3">
      <c r="A588" s="68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</row>
    <row r="589" spans="1:36" ht="15.75" customHeight="1" x14ac:dyDescent="0.3">
      <c r="A589" s="68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</row>
    <row r="590" spans="1:36" ht="15.75" customHeight="1" x14ac:dyDescent="0.3">
      <c r="A590" s="68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</row>
    <row r="591" spans="1:36" ht="15.75" customHeight="1" x14ac:dyDescent="0.3">
      <c r="A591" s="68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</row>
    <row r="592" spans="1:36" ht="15.75" customHeight="1" x14ac:dyDescent="0.3">
      <c r="A592" s="68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</row>
    <row r="593" spans="1:36" ht="15.75" customHeight="1" x14ac:dyDescent="0.3">
      <c r="A593" s="68"/>
      <c r="B593" s="68"/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68"/>
      <c r="O593" s="68"/>
      <c r="P593" s="68"/>
      <c r="Q593" s="68"/>
      <c r="R593" s="68"/>
      <c r="S593" s="68"/>
      <c r="T593" s="68"/>
      <c r="U593" s="68"/>
      <c r="V593" s="68"/>
      <c r="W593" s="68"/>
      <c r="X593" s="68"/>
      <c r="Y593" s="68"/>
      <c r="Z593" s="68"/>
      <c r="AA593" s="68"/>
      <c r="AB593" s="68"/>
      <c r="AC593" s="68"/>
      <c r="AD593" s="68"/>
      <c r="AE593" s="68"/>
      <c r="AF593" s="68"/>
      <c r="AG593" s="68"/>
      <c r="AH593" s="68"/>
      <c r="AI593" s="68"/>
      <c r="AJ593" s="68"/>
    </row>
    <row r="594" spans="1:36" ht="15.75" customHeight="1" x14ac:dyDescent="0.3">
      <c r="A594" s="68"/>
      <c r="B594" s="68"/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68"/>
      <c r="O594" s="68"/>
      <c r="P594" s="68"/>
      <c r="Q594" s="68"/>
      <c r="R594" s="68"/>
      <c r="S594" s="68"/>
      <c r="T594" s="68"/>
      <c r="U594" s="68"/>
      <c r="V594" s="68"/>
      <c r="W594" s="68"/>
      <c r="X594" s="68"/>
      <c r="Y594" s="68"/>
      <c r="Z594" s="68"/>
      <c r="AA594" s="68"/>
      <c r="AB594" s="68"/>
      <c r="AC594" s="68"/>
      <c r="AD594" s="68"/>
      <c r="AE594" s="68"/>
      <c r="AF594" s="68"/>
      <c r="AG594" s="68"/>
      <c r="AH594" s="68"/>
      <c r="AI594" s="68"/>
      <c r="AJ594" s="68"/>
    </row>
    <row r="595" spans="1:36" ht="15.75" customHeight="1" x14ac:dyDescent="0.3">
      <c r="A595" s="68"/>
      <c r="B595" s="68"/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68"/>
      <c r="O595" s="68"/>
      <c r="P595" s="68"/>
      <c r="Q595" s="68"/>
      <c r="R595" s="68"/>
      <c r="S595" s="68"/>
      <c r="T595" s="68"/>
      <c r="U595" s="68"/>
      <c r="V595" s="68"/>
      <c r="W595" s="68"/>
      <c r="X595" s="68"/>
      <c r="Y595" s="68"/>
      <c r="Z595" s="68"/>
      <c r="AA595" s="68"/>
      <c r="AB595" s="68"/>
      <c r="AC595" s="68"/>
      <c r="AD595" s="68"/>
      <c r="AE595" s="68"/>
      <c r="AF595" s="68"/>
      <c r="AG595" s="68"/>
      <c r="AH595" s="68"/>
      <c r="AI595" s="68"/>
      <c r="AJ595" s="68"/>
    </row>
    <row r="596" spans="1:36" ht="15.75" customHeight="1" x14ac:dyDescent="0.3">
      <c r="A596" s="68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</row>
    <row r="597" spans="1:36" ht="15.75" customHeight="1" x14ac:dyDescent="0.3">
      <c r="A597" s="68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</row>
    <row r="598" spans="1:36" ht="15.75" customHeight="1" x14ac:dyDescent="0.3">
      <c r="A598" s="68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</row>
    <row r="599" spans="1:36" ht="15.75" customHeight="1" x14ac:dyDescent="0.3">
      <c r="A599" s="68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</row>
    <row r="600" spans="1:36" ht="15.75" customHeight="1" x14ac:dyDescent="0.3">
      <c r="A600" s="68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</row>
    <row r="601" spans="1:36" ht="15.75" customHeight="1" x14ac:dyDescent="0.3">
      <c r="A601" s="68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</row>
    <row r="602" spans="1:36" ht="15.75" customHeight="1" x14ac:dyDescent="0.3">
      <c r="A602" s="68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</row>
    <row r="603" spans="1:36" ht="15.75" customHeight="1" x14ac:dyDescent="0.3">
      <c r="A603" s="68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</row>
    <row r="604" spans="1:36" ht="15.75" customHeight="1" x14ac:dyDescent="0.3">
      <c r="A604" s="68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</row>
    <row r="605" spans="1:36" ht="15.75" customHeight="1" x14ac:dyDescent="0.3">
      <c r="A605" s="68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</row>
    <row r="606" spans="1:36" ht="15.75" customHeight="1" x14ac:dyDescent="0.3">
      <c r="A606" s="68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</row>
    <row r="607" spans="1:36" ht="15.75" customHeight="1" x14ac:dyDescent="0.3">
      <c r="A607" s="68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</row>
    <row r="608" spans="1:36" ht="15.75" customHeight="1" x14ac:dyDescent="0.3">
      <c r="A608" s="68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</row>
    <row r="609" spans="1:36" ht="15.75" customHeight="1" x14ac:dyDescent="0.3">
      <c r="A609" s="68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</row>
    <row r="610" spans="1:36" ht="15.75" customHeight="1" x14ac:dyDescent="0.3">
      <c r="A610" s="68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</row>
    <row r="611" spans="1:36" ht="15.75" customHeight="1" x14ac:dyDescent="0.3">
      <c r="A611" s="68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</row>
    <row r="612" spans="1:36" ht="15.75" customHeight="1" x14ac:dyDescent="0.3">
      <c r="A612" s="68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</row>
    <row r="613" spans="1:36" ht="15.75" customHeight="1" x14ac:dyDescent="0.3">
      <c r="A613" s="68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</row>
    <row r="614" spans="1:36" ht="15.75" customHeight="1" x14ac:dyDescent="0.3">
      <c r="A614" s="68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</row>
    <row r="615" spans="1:36" ht="15.75" customHeight="1" x14ac:dyDescent="0.3">
      <c r="A615" s="68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</row>
    <row r="616" spans="1:36" ht="15.75" customHeight="1" x14ac:dyDescent="0.3">
      <c r="A616" s="68"/>
      <c r="B616" s="68"/>
      <c r="C616" s="68"/>
      <c r="D616" s="68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  <c r="S616" s="68"/>
      <c r="T616" s="68"/>
      <c r="U616" s="68"/>
      <c r="V616" s="68"/>
      <c r="W616" s="68"/>
      <c r="X616" s="68"/>
      <c r="Y616" s="68"/>
      <c r="Z616" s="68"/>
      <c r="AA616" s="68"/>
      <c r="AB616" s="68"/>
      <c r="AC616" s="68"/>
      <c r="AD616" s="68"/>
      <c r="AE616" s="68"/>
      <c r="AF616" s="68"/>
      <c r="AG616" s="68"/>
      <c r="AH616" s="68"/>
      <c r="AI616" s="68"/>
      <c r="AJ616" s="68"/>
    </row>
    <row r="617" spans="1:36" ht="15.75" customHeight="1" x14ac:dyDescent="0.3">
      <c r="A617" s="68"/>
      <c r="B617" s="68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  <c r="AB617" s="68"/>
      <c r="AC617" s="68"/>
      <c r="AD617" s="68"/>
      <c r="AE617" s="68"/>
      <c r="AF617" s="68"/>
      <c r="AG617" s="68"/>
      <c r="AH617" s="68"/>
      <c r="AI617" s="68"/>
      <c r="AJ617" s="68"/>
    </row>
    <row r="618" spans="1:36" ht="15.75" customHeight="1" x14ac:dyDescent="0.3">
      <c r="A618" s="68"/>
      <c r="B618" s="68"/>
      <c r="C618" s="68"/>
      <c r="D618" s="68"/>
      <c r="E618" s="68"/>
      <c r="F618" s="68"/>
      <c r="G618" s="68"/>
      <c r="H618" s="68"/>
      <c r="I618" s="68"/>
      <c r="J618" s="68"/>
      <c r="K618" s="68"/>
      <c r="L618" s="68"/>
      <c r="M618" s="68"/>
      <c r="N618" s="68"/>
      <c r="O618" s="68"/>
      <c r="P618" s="68"/>
      <c r="Q618" s="68"/>
      <c r="R618" s="68"/>
      <c r="S618" s="68"/>
      <c r="T618" s="68"/>
      <c r="U618" s="68"/>
      <c r="V618" s="68"/>
      <c r="W618" s="68"/>
      <c r="X618" s="68"/>
      <c r="Y618" s="68"/>
      <c r="Z618" s="68"/>
      <c r="AA618" s="68"/>
      <c r="AB618" s="68"/>
      <c r="AC618" s="68"/>
      <c r="AD618" s="68"/>
      <c r="AE618" s="68"/>
      <c r="AF618" s="68"/>
      <c r="AG618" s="68"/>
      <c r="AH618" s="68"/>
      <c r="AI618" s="68"/>
      <c r="AJ618" s="68"/>
    </row>
    <row r="619" spans="1:36" ht="15.75" customHeight="1" x14ac:dyDescent="0.3">
      <c r="A619" s="68"/>
      <c r="B619" s="68"/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68"/>
      <c r="O619" s="68"/>
      <c r="P619" s="68"/>
      <c r="Q619" s="68"/>
      <c r="R619" s="68"/>
      <c r="S619" s="68"/>
      <c r="T619" s="68"/>
      <c r="U619" s="68"/>
      <c r="V619" s="68"/>
      <c r="W619" s="68"/>
      <c r="X619" s="68"/>
      <c r="Y619" s="68"/>
      <c r="Z619" s="68"/>
      <c r="AA619" s="68"/>
      <c r="AB619" s="68"/>
      <c r="AC619" s="68"/>
      <c r="AD619" s="68"/>
      <c r="AE619" s="68"/>
      <c r="AF619" s="68"/>
      <c r="AG619" s="68"/>
      <c r="AH619" s="68"/>
      <c r="AI619" s="68"/>
      <c r="AJ619" s="68"/>
    </row>
    <row r="620" spans="1:36" ht="15.75" customHeight="1" x14ac:dyDescent="0.3">
      <c r="A620" s="68"/>
      <c r="B620" s="68"/>
      <c r="C620" s="68"/>
      <c r="D620" s="68"/>
      <c r="E620" s="68"/>
      <c r="F620" s="68"/>
      <c r="G620" s="68"/>
      <c r="H620" s="68"/>
      <c r="I620" s="68"/>
      <c r="J620" s="68"/>
      <c r="K620" s="68"/>
      <c r="L620" s="68"/>
      <c r="M620" s="68"/>
      <c r="N620" s="68"/>
      <c r="O620" s="68"/>
      <c r="P620" s="68"/>
      <c r="Q620" s="68"/>
      <c r="R620" s="68"/>
      <c r="S620" s="68"/>
      <c r="T620" s="68"/>
      <c r="U620" s="68"/>
      <c r="V620" s="68"/>
      <c r="W620" s="68"/>
      <c r="X620" s="68"/>
      <c r="Y620" s="68"/>
      <c r="Z620" s="68"/>
      <c r="AA620" s="68"/>
      <c r="AB620" s="68"/>
      <c r="AC620" s="68"/>
      <c r="AD620" s="68"/>
      <c r="AE620" s="68"/>
      <c r="AF620" s="68"/>
      <c r="AG620" s="68"/>
      <c r="AH620" s="68"/>
      <c r="AI620" s="68"/>
      <c r="AJ620" s="68"/>
    </row>
    <row r="621" spans="1:36" ht="15.75" customHeight="1" x14ac:dyDescent="0.3">
      <c r="A621" s="68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</row>
    <row r="622" spans="1:36" ht="15.75" customHeight="1" x14ac:dyDescent="0.3">
      <c r="A622" s="68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</row>
    <row r="623" spans="1:36" ht="15.75" customHeight="1" x14ac:dyDescent="0.3">
      <c r="A623" s="68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</row>
    <row r="624" spans="1:36" ht="15.75" customHeight="1" x14ac:dyDescent="0.3">
      <c r="A624" s="68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</row>
    <row r="625" spans="1:36" ht="15.75" customHeight="1" x14ac:dyDescent="0.3">
      <c r="A625" s="68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</row>
    <row r="626" spans="1:36" ht="15.75" customHeight="1" x14ac:dyDescent="0.3">
      <c r="A626" s="68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</row>
    <row r="627" spans="1:36" ht="15.75" customHeight="1" x14ac:dyDescent="0.3">
      <c r="A627" s="68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</row>
    <row r="628" spans="1:36" ht="15.75" customHeight="1" x14ac:dyDescent="0.3">
      <c r="A628" s="68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</row>
    <row r="629" spans="1:36" ht="15.75" customHeight="1" x14ac:dyDescent="0.3">
      <c r="A629" s="68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</row>
    <row r="630" spans="1:36" ht="15.75" customHeight="1" x14ac:dyDescent="0.3">
      <c r="A630" s="68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</row>
    <row r="631" spans="1:36" ht="15.75" customHeight="1" x14ac:dyDescent="0.3">
      <c r="A631" s="68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</row>
    <row r="632" spans="1:36" ht="15.75" customHeight="1" x14ac:dyDescent="0.3">
      <c r="A632" s="68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</row>
    <row r="633" spans="1:36" ht="15.75" customHeight="1" x14ac:dyDescent="0.3">
      <c r="A633" s="68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</row>
    <row r="634" spans="1:36" ht="15.75" customHeight="1" x14ac:dyDescent="0.3">
      <c r="A634" s="68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</row>
    <row r="635" spans="1:36" ht="15.75" customHeight="1" x14ac:dyDescent="0.3">
      <c r="A635" s="68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</row>
    <row r="636" spans="1:36" ht="15.75" customHeight="1" x14ac:dyDescent="0.3">
      <c r="A636" s="68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</row>
    <row r="637" spans="1:36" ht="15.75" customHeight="1" x14ac:dyDescent="0.3">
      <c r="A637" s="68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</row>
    <row r="638" spans="1:36" ht="15.75" customHeight="1" x14ac:dyDescent="0.3">
      <c r="A638" s="68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</row>
    <row r="639" spans="1:36" ht="15.75" customHeight="1" x14ac:dyDescent="0.3">
      <c r="A639" s="68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</row>
    <row r="640" spans="1:36" ht="15.75" customHeight="1" x14ac:dyDescent="0.3">
      <c r="A640" s="68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</row>
    <row r="641" spans="1:36" ht="15.75" customHeight="1" x14ac:dyDescent="0.3">
      <c r="A641" s="68"/>
      <c r="B641" s="68"/>
      <c r="C641" s="68"/>
      <c r="D641" s="68"/>
      <c r="E641" s="68"/>
      <c r="F641" s="68"/>
      <c r="G641" s="68"/>
      <c r="H641" s="68"/>
      <c r="I641" s="68"/>
      <c r="J641" s="68"/>
      <c r="K641" s="68"/>
      <c r="L641" s="68"/>
      <c r="M641" s="68"/>
      <c r="N641" s="68"/>
      <c r="O641" s="68"/>
      <c r="P641" s="68"/>
      <c r="Q641" s="68"/>
      <c r="R641" s="68"/>
      <c r="S641" s="68"/>
      <c r="T641" s="68"/>
      <c r="U641" s="68"/>
      <c r="V641" s="68"/>
      <c r="W641" s="68"/>
      <c r="X641" s="68"/>
      <c r="Y641" s="68"/>
      <c r="Z641" s="68"/>
      <c r="AA641" s="68"/>
      <c r="AB641" s="68"/>
      <c r="AC641" s="68"/>
      <c r="AD641" s="68"/>
      <c r="AE641" s="68"/>
      <c r="AF641" s="68"/>
      <c r="AG641" s="68"/>
      <c r="AH641" s="68"/>
      <c r="AI641" s="68"/>
      <c r="AJ641" s="68"/>
    </row>
    <row r="642" spans="1:36" ht="15.75" customHeight="1" x14ac:dyDescent="0.3">
      <c r="A642" s="68"/>
      <c r="B642" s="68"/>
      <c r="C642" s="68"/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68"/>
      <c r="O642" s="68"/>
      <c r="P642" s="68"/>
      <c r="Q642" s="68"/>
      <c r="R642" s="68"/>
      <c r="S642" s="68"/>
      <c r="T642" s="68"/>
      <c r="U642" s="68"/>
      <c r="V642" s="68"/>
      <c r="W642" s="68"/>
      <c r="X642" s="68"/>
      <c r="Y642" s="68"/>
      <c r="Z642" s="68"/>
      <c r="AA642" s="68"/>
      <c r="AB642" s="68"/>
      <c r="AC642" s="68"/>
      <c r="AD642" s="68"/>
      <c r="AE642" s="68"/>
      <c r="AF642" s="68"/>
      <c r="AG642" s="68"/>
      <c r="AH642" s="68"/>
      <c r="AI642" s="68"/>
      <c r="AJ642" s="68"/>
    </row>
    <row r="643" spans="1:36" ht="15.75" customHeight="1" x14ac:dyDescent="0.3">
      <c r="A643" s="68"/>
      <c r="B643" s="68"/>
      <c r="C643" s="68"/>
      <c r="D643" s="68"/>
      <c r="E643" s="68"/>
      <c r="F643" s="68"/>
      <c r="G643" s="68"/>
      <c r="H643" s="68"/>
      <c r="I643" s="68"/>
      <c r="J643" s="68"/>
      <c r="K643" s="68"/>
      <c r="L643" s="68"/>
      <c r="M643" s="68"/>
      <c r="N643" s="68"/>
      <c r="O643" s="68"/>
      <c r="P643" s="68"/>
      <c r="Q643" s="68"/>
      <c r="R643" s="68"/>
      <c r="S643" s="68"/>
      <c r="T643" s="68"/>
      <c r="U643" s="68"/>
      <c r="V643" s="68"/>
      <c r="W643" s="68"/>
      <c r="X643" s="68"/>
      <c r="Y643" s="68"/>
      <c r="Z643" s="68"/>
      <c r="AA643" s="68"/>
      <c r="AB643" s="68"/>
      <c r="AC643" s="68"/>
      <c r="AD643" s="68"/>
      <c r="AE643" s="68"/>
      <c r="AF643" s="68"/>
      <c r="AG643" s="68"/>
      <c r="AH643" s="68"/>
      <c r="AI643" s="68"/>
      <c r="AJ643" s="68"/>
    </row>
    <row r="644" spans="1:36" ht="15.75" customHeight="1" x14ac:dyDescent="0.3">
      <c r="A644" s="68"/>
      <c r="B644" s="68"/>
      <c r="C644" s="68"/>
      <c r="D644" s="68"/>
      <c r="E644" s="68"/>
      <c r="F644" s="68"/>
      <c r="G644" s="68"/>
      <c r="H644" s="68"/>
      <c r="I644" s="68"/>
      <c r="J644" s="68"/>
      <c r="K644" s="68"/>
      <c r="L644" s="68"/>
      <c r="M644" s="68"/>
      <c r="N644" s="68"/>
      <c r="O644" s="68"/>
      <c r="P644" s="68"/>
      <c r="Q644" s="68"/>
      <c r="R644" s="68"/>
      <c r="S644" s="68"/>
      <c r="T644" s="68"/>
      <c r="U644" s="68"/>
      <c r="V644" s="68"/>
      <c r="W644" s="68"/>
      <c r="X644" s="68"/>
      <c r="Y644" s="68"/>
      <c r="Z644" s="68"/>
      <c r="AA644" s="68"/>
      <c r="AB644" s="68"/>
      <c r="AC644" s="68"/>
      <c r="AD644" s="68"/>
      <c r="AE644" s="68"/>
      <c r="AF644" s="68"/>
      <c r="AG644" s="68"/>
      <c r="AH644" s="68"/>
      <c r="AI644" s="68"/>
      <c r="AJ644" s="68"/>
    </row>
    <row r="645" spans="1:36" ht="15.75" customHeight="1" x14ac:dyDescent="0.3">
      <c r="A645" s="68"/>
      <c r="B645" s="68"/>
      <c r="C645" s="68"/>
      <c r="D645" s="68"/>
      <c r="E645" s="68"/>
      <c r="F645" s="68"/>
      <c r="G645" s="68"/>
      <c r="H645" s="68"/>
      <c r="I645" s="68"/>
      <c r="J645" s="68"/>
      <c r="K645" s="68"/>
      <c r="L645" s="68"/>
      <c r="M645" s="68"/>
      <c r="N645" s="68"/>
      <c r="O645" s="68"/>
      <c r="P645" s="68"/>
      <c r="Q645" s="68"/>
      <c r="R645" s="68"/>
      <c r="S645" s="68"/>
      <c r="T645" s="68"/>
      <c r="U645" s="68"/>
      <c r="V645" s="68"/>
      <c r="W645" s="68"/>
      <c r="X645" s="68"/>
      <c r="Y645" s="68"/>
      <c r="Z645" s="68"/>
      <c r="AA645" s="68"/>
      <c r="AB645" s="68"/>
      <c r="AC645" s="68"/>
      <c r="AD645" s="68"/>
      <c r="AE645" s="68"/>
      <c r="AF645" s="68"/>
      <c r="AG645" s="68"/>
      <c r="AH645" s="68"/>
      <c r="AI645" s="68"/>
      <c r="AJ645" s="68"/>
    </row>
    <row r="646" spans="1:36" ht="15.75" customHeight="1" x14ac:dyDescent="0.3">
      <c r="A646" s="68"/>
      <c r="B646" s="68"/>
      <c r="C646" s="68"/>
      <c r="D646" s="68"/>
      <c r="E646" s="68"/>
      <c r="F646" s="68"/>
      <c r="G646" s="68"/>
      <c r="H646" s="68"/>
      <c r="I646" s="68"/>
      <c r="J646" s="68"/>
      <c r="K646" s="68"/>
      <c r="L646" s="68"/>
      <c r="M646" s="68"/>
      <c r="N646" s="68"/>
      <c r="O646" s="68"/>
      <c r="P646" s="68"/>
      <c r="Q646" s="68"/>
      <c r="R646" s="68"/>
      <c r="S646" s="68"/>
      <c r="T646" s="68"/>
      <c r="U646" s="68"/>
      <c r="V646" s="68"/>
      <c r="W646" s="68"/>
      <c r="X646" s="68"/>
      <c r="Y646" s="68"/>
      <c r="Z646" s="68"/>
      <c r="AA646" s="68"/>
      <c r="AB646" s="68"/>
      <c r="AC646" s="68"/>
      <c r="AD646" s="68"/>
      <c r="AE646" s="68"/>
      <c r="AF646" s="68"/>
      <c r="AG646" s="68"/>
      <c r="AH646" s="68"/>
      <c r="AI646" s="68"/>
      <c r="AJ646" s="68"/>
    </row>
    <row r="647" spans="1:36" ht="15.75" customHeight="1" x14ac:dyDescent="0.3">
      <c r="A647" s="68"/>
      <c r="B647" s="68"/>
      <c r="C647" s="68"/>
      <c r="D647" s="68"/>
      <c r="E647" s="68"/>
      <c r="F647" s="68"/>
      <c r="G647" s="68"/>
      <c r="H647" s="68"/>
      <c r="I647" s="68"/>
      <c r="J647" s="68"/>
      <c r="K647" s="68"/>
      <c r="L647" s="68"/>
      <c r="M647" s="68"/>
      <c r="N647" s="68"/>
      <c r="O647" s="68"/>
      <c r="P647" s="68"/>
      <c r="Q647" s="68"/>
      <c r="R647" s="68"/>
      <c r="S647" s="68"/>
      <c r="T647" s="68"/>
      <c r="U647" s="68"/>
      <c r="V647" s="68"/>
      <c r="W647" s="68"/>
      <c r="X647" s="68"/>
      <c r="Y647" s="68"/>
      <c r="Z647" s="68"/>
      <c r="AA647" s="68"/>
      <c r="AB647" s="68"/>
      <c r="AC647" s="68"/>
      <c r="AD647" s="68"/>
      <c r="AE647" s="68"/>
      <c r="AF647" s="68"/>
      <c r="AG647" s="68"/>
      <c r="AH647" s="68"/>
      <c r="AI647" s="68"/>
      <c r="AJ647" s="68"/>
    </row>
    <row r="648" spans="1:36" ht="15.75" customHeight="1" x14ac:dyDescent="0.3">
      <c r="A648" s="68"/>
      <c r="B648" s="68"/>
      <c r="C648" s="68"/>
      <c r="D648" s="68"/>
      <c r="E648" s="68"/>
      <c r="F648" s="68"/>
      <c r="G648" s="68"/>
      <c r="H648" s="68"/>
      <c r="I648" s="68"/>
      <c r="J648" s="68"/>
      <c r="K648" s="68"/>
      <c r="L648" s="68"/>
      <c r="M648" s="68"/>
      <c r="N648" s="68"/>
      <c r="O648" s="68"/>
      <c r="P648" s="68"/>
      <c r="Q648" s="68"/>
      <c r="R648" s="68"/>
      <c r="S648" s="68"/>
      <c r="T648" s="68"/>
      <c r="U648" s="68"/>
      <c r="V648" s="68"/>
      <c r="W648" s="68"/>
      <c r="X648" s="68"/>
      <c r="Y648" s="68"/>
      <c r="Z648" s="68"/>
      <c r="AA648" s="68"/>
      <c r="AB648" s="68"/>
      <c r="AC648" s="68"/>
      <c r="AD648" s="68"/>
      <c r="AE648" s="68"/>
      <c r="AF648" s="68"/>
      <c r="AG648" s="68"/>
      <c r="AH648" s="68"/>
      <c r="AI648" s="68"/>
      <c r="AJ648" s="68"/>
    </row>
    <row r="649" spans="1:36" ht="15.75" customHeight="1" x14ac:dyDescent="0.3">
      <c r="A649" s="68"/>
      <c r="B649" s="68"/>
      <c r="C649" s="68"/>
      <c r="D649" s="68"/>
      <c r="E649" s="68"/>
      <c r="F649" s="68"/>
      <c r="G649" s="68"/>
      <c r="H649" s="68"/>
      <c r="I649" s="68"/>
      <c r="J649" s="68"/>
      <c r="K649" s="68"/>
      <c r="L649" s="68"/>
      <c r="M649" s="68"/>
      <c r="N649" s="68"/>
      <c r="O649" s="68"/>
      <c r="P649" s="68"/>
      <c r="Q649" s="68"/>
      <c r="R649" s="68"/>
      <c r="S649" s="68"/>
      <c r="T649" s="68"/>
      <c r="U649" s="68"/>
      <c r="V649" s="68"/>
      <c r="W649" s="68"/>
      <c r="X649" s="68"/>
      <c r="Y649" s="68"/>
      <c r="Z649" s="68"/>
      <c r="AA649" s="68"/>
      <c r="AB649" s="68"/>
      <c r="AC649" s="68"/>
      <c r="AD649" s="68"/>
      <c r="AE649" s="68"/>
      <c r="AF649" s="68"/>
      <c r="AG649" s="68"/>
      <c r="AH649" s="68"/>
      <c r="AI649" s="68"/>
      <c r="AJ649" s="68"/>
    </row>
    <row r="650" spans="1:36" ht="15.75" customHeight="1" x14ac:dyDescent="0.3">
      <c r="A650" s="68"/>
      <c r="B650" s="68"/>
      <c r="C650" s="68"/>
      <c r="D650" s="68"/>
      <c r="E650" s="68"/>
      <c r="F650" s="68"/>
      <c r="G650" s="68"/>
      <c r="H650" s="68"/>
      <c r="I650" s="68"/>
      <c r="J650" s="68"/>
      <c r="K650" s="68"/>
      <c r="L650" s="68"/>
      <c r="M650" s="68"/>
      <c r="N650" s="68"/>
      <c r="O650" s="68"/>
      <c r="P650" s="68"/>
      <c r="Q650" s="68"/>
      <c r="R650" s="68"/>
      <c r="S650" s="68"/>
      <c r="T650" s="68"/>
      <c r="U650" s="68"/>
      <c r="V650" s="68"/>
      <c r="W650" s="68"/>
      <c r="X650" s="68"/>
      <c r="Y650" s="68"/>
      <c r="Z650" s="68"/>
      <c r="AA650" s="68"/>
      <c r="AB650" s="68"/>
      <c r="AC650" s="68"/>
      <c r="AD650" s="68"/>
      <c r="AE650" s="68"/>
      <c r="AF650" s="68"/>
      <c r="AG650" s="68"/>
      <c r="AH650" s="68"/>
      <c r="AI650" s="68"/>
      <c r="AJ650" s="68"/>
    </row>
    <row r="651" spans="1:36" ht="15.75" customHeight="1" x14ac:dyDescent="0.3">
      <c r="A651" s="68"/>
      <c r="B651" s="68"/>
      <c r="C651" s="68"/>
      <c r="D651" s="68"/>
      <c r="E651" s="68"/>
      <c r="F651" s="68"/>
      <c r="G651" s="68"/>
      <c r="H651" s="68"/>
      <c r="I651" s="68"/>
      <c r="J651" s="68"/>
      <c r="K651" s="68"/>
      <c r="L651" s="68"/>
      <c r="M651" s="68"/>
      <c r="N651" s="68"/>
      <c r="O651" s="68"/>
      <c r="P651" s="68"/>
      <c r="Q651" s="68"/>
      <c r="R651" s="68"/>
      <c r="S651" s="68"/>
      <c r="T651" s="68"/>
      <c r="U651" s="68"/>
      <c r="V651" s="68"/>
      <c r="W651" s="68"/>
      <c r="X651" s="68"/>
      <c r="Y651" s="68"/>
      <c r="Z651" s="68"/>
      <c r="AA651" s="68"/>
      <c r="AB651" s="68"/>
      <c r="AC651" s="68"/>
      <c r="AD651" s="68"/>
      <c r="AE651" s="68"/>
      <c r="AF651" s="68"/>
      <c r="AG651" s="68"/>
      <c r="AH651" s="68"/>
      <c r="AI651" s="68"/>
      <c r="AJ651" s="68"/>
    </row>
    <row r="652" spans="1:36" ht="15.75" customHeight="1" x14ac:dyDescent="0.3">
      <c r="A652" s="68"/>
      <c r="B652" s="68"/>
      <c r="C652" s="68"/>
      <c r="D652" s="68"/>
      <c r="E652" s="68"/>
      <c r="F652" s="68"/>
      <c r="G652" s="68"/>
      <c r="H652" s="68"/>
      <c r="I652" s="68"/>
      <c r="J652" s="68"/>
      <c r="K652" s="68"/>
      <c r="L652" s="68"/>
      <c r="M652" s="68"/>
      <c r="N652" s="68"/>
      <c r="O652" s="68"/>
      <c r="P652" s="68"/>
      <c r="Q652" s="68"/>
      <c r="R652" s="68"/>
      <c r="S652" s="68"/>
      <c r="T652" s="68"/>
      <c r="U652" s="68"/>
      <c r="V652" s="68"/>
      <c r="W652" s="68"/>
      <c r="X652" s="68"/>
      <c r="Y652" s="68"/>
      <c r="Z652" s="68"/>
      <c r="AA652" s="68"/>
      <c r="AB652" s="68"/>
      <c r="AC652" s="68"/>
      <c r="AD652" s="68"/>
      <c r="AE652" s="68"/>
      <c r="AF652" s="68"/>
      <c r="AG652" s="68"/>
      <c r="AH652" s="68"/>
      <c r="AI652" s="68"/>
      <c r="AJ652" s="68"/>
    </row>
    <row r="653" spans="1:36" ht="15.75" customHeight="1" x14ac:dyDescent="0.3">
      <c r="A653" s="68"/>
      <c r="B653" s="68"/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  <c r="N653" s="68"/>
      <c r="O653" s="68"/>
      <c r="P653" s="68"/>
      <c r="Q653" s="68"/>
      <c r="R653" s="68"/>
      <c r="S653" s="68"/>
      <c r="T653" s="68"/>
      <c r="U653" s="68"/>
      <c r="V653" s="68"/>
      <c r="W653" s="68"/>
      <c r="X653" s="68"/>
      <c r="Y653" s="68"/>
      <c r="Z653" s="68"/>
      <c r="AA653" s="68"/>
      <c r="AB653" s="68"/>
      <c r="AC653" s="68"/>
      <c r="AD653" s="68"/>
      <c r="AE653" s="68"/>
      <c r="AF653" s="68"/>
      <c r="AG653" s="68"/>
      <c r="AH653" s="68"/>
      <c r="AI653" s="68"/>
      <c r="AJ653" s="68"/>
    </row>
    <row r="654" spans="1:36" ht="15.75" customHeight="1" x14ac:dyDescent="0.3">
      <c r="A654" s="68"/>
      <c r="B654" s="68"/>
      <c r="C654" s="68"/>
      <c r="D654" s="68"/>
      <c r="E654" s="68"/>
      <c r="F654" s="68"/>
      <c r="G654" s="68"/>
      <c r="H654" s="68"/>
      <c r="I654" s="68"/>
      <c r="J654" s="68"/>
      <c r="K654" s="68"/>
      <c r="L654" s="68"/>
      <c r="M654" s="68"/>
      <c r="N654" s="68"/>
      <c r="O654" s="68"/>
      <c r="P654" s="68"/>
      <c r="Q654" s="68"/>
      <c r="R654" s="68"/>
      <c r="S654" s="68"/>
      <c r="T654" s="68"/>
      <c r="U654" s="68"/>
      <c r="V654" s="68"/>
      <c r="W654" s="68"/>
      <c r="X654" s="68"/>
      <c r="Y654" s="68"/>
      <c r="Z654" s="68"/>
      <c r="AA654" s="68"/>
      <c r="AB654" s="68"/>
      <c r="AC654" s="68"/>
      <c r="AD654" s="68"/>
      <c r="AE654" s="68"/>
      <c r="AF654" s="68"/>
      <c r="AG654" s="68"/>
      <c r="AH654" s="68"/>
      <c r="AI654" s="68"/>
      <c r="AJ654" s="68"/>
    </row>
    <row r="655" spans="1:36" ht="15.75" customHeight="1" x14ac:dyDescent="0.3">
      <c r="A655" s="68"/>
      <c r="B655" s="68"/>
      <c r="C655" s="68"/>
      <c r="D655" s="68"/>
      <c r="E655" s="68"/>
      <c r="F655" s="68"/>
      <c r="G655" s="68"/>
      <c r="H655" s="68"/>
      <c r="I655" s="68"/>
      <c r="J655" s="68"/>
      <c r="K655" s="68"/>
      <c r="L655" s="68"/>
      <c r="M655" s="68"/>
      <c r="N655" s="68"/>
      <c r="O655" s="68"/>
      <c r="P655" s="68"/>
      <c r="Q655" s="68"/>
      <c r="R655" s="68"/>
      <c r="S655" s="68"/>
      <c r="T655" s="68"/>
      <c r="U655" s="68"/>
      <c r="V655" s="68"/>
      <c r="W655" s="68"/>
      <c r="X655" s="68"/>
      <c r="Y655" s="68"/>
      <c r="Z655" s="68"/>
      <c r="AA655" s="68"/>
      <c r="AB655" s="68"/>
      <c r="AC655" s="68"/>
      <c r="AD655" s="68"/>
      <c r="AE655" s="68"/>
      <c r="AF655" s="68"/>
      <c r="AG655" s="68"/>
      <c r="AH655" s="68"/>
      <c r="AI655" s="68"/>
      <c r="AJ655" s="68"/>
    </row>
    <row r="656" spans="1:36" ht="15.75" customHeight="1" x14ac:dyDescent="0.3">
      <c r="A656" s="68"/>
      <c r="B656" s="68"/>
      <c r="C656" s="68"/>
      <c r="D656" s="68"/>
      <c r="E656" s="68"/>
      <c r="F656" s="68"/>
      <c r="G656" s="68"/>
      <c r="H656" s="68"/>
      <c r="I656" s="68"/>
      <c r="J656" s="68"/>
      <c r="K656" s="68"/>
      <c r="L656" s="68"/>
      <c r="M656" s="68"/>
      <c r="N656" s="68"/>
      <c r="O656" s="68"/>
      <c r="P656" s="68"/>
      <c r="Q656" s="68"/>
      <c r="R656" s="68"/>
      <c r="S656" s="68"/>
      <c r="T656" s="68"/>
      <c r="U656" s="68"/>
      <c r="V656" s="68"/>
      <c r="W656" s="68"/>
      <c r="X656" s="68"/>
      <c r="Y656" s="68"/>
      <c r="Z656" s="68"/>
      <c r="AA656" s="68"/>
      <c r="AB656" s="68"/>
      <c r="AC656" s="68"/>
      <c r="AD656" s="68"/>
      <c r="AE656" s="68"/>
      <c r="AF656" s="68"/>
      <c r="AG656" s="68"/>
      <c r="AH656" s="68"/>
      <c r="AI656" s="68"/>
      <c r="AJ656" s="68"/>
    </row>
    <row r="657" spans="1:36" ht="15.75" customHeight="1" x14ac:dyDescent="0.3">
      <c r="A657" s="68"/>
      <c r="B657" s="68"/>
      <c r="C657" s="68"/>
      <c r="D657" s="68"/>
      <c r="E657" s="68"/>
      <c r="F657" s="68"/>
      <c r="G657" s="68"/>
      <c r="H657" s="68"/>
      <c r="I657" s="68"/>
      <c r="J657" s="68"/>
      <c r="K657" s="68"/>
      <c r="L657" s="68"/>
      <c r="M657" s="68"/>
      <c r="N657" s="68"/>
      <c r="O657" s="68"/>
      <c r="P657" s="68"/>
      <c r="Q657" s="68"/>
      <c r="R657" s="68"/>
      <c r="S657" s="68"/>
      <c r="T657" s="68"/>
      <c r="U657" s="68"/>
      <c r="V657" s="68"/>
      <c r="W657" s="68"/>
      <c r="X657" s="68"/>
      <c r="Y657" s="68"/>
      <c r="Z657" s="68"/>
      <c r="AA657" s="68"/>
      <c r="AB657" s="68"/>
      <c r="AC657" s="68"/>
      <c r="AD657" s="68"/>
      <c r="AE657" s="68"/>
      <c r="AF657" s="68"/>
      <c r="AG657" s="68"/>
      <c r="AH657" s="68"/>
      <c r="AI657" s="68"/>
      <c r="AJ657" s="68"/>
    </row>
    <row r="658" spans="1:36" ht="15.75" customHeight="1" x14ac:dyDescent="0.3">
      <c r="A658" s="68"/>
      <c r="B658" s="68"/>
      <c r="C658" s="68"/>
      <c r="D658" s="68"/>
      <c r="E658" s="68"/>
      <c r="F658" s="68"/>
      <c r="G658" s="68"/>
      <c r="H658" s="68"/>
      <c r="I658" s="68"/>
      <c r="J658" s="68"/>
      <c r="K658" s="68"/>
      <c r="L658" s="68"/>
      <c r="M658" s="68"/>
      <c r="N658" s="68"/>
      <c r="O658" s="68"/>
      <c r="P658" s="68"/>
      <c r="Q658" s="68"/>
      <c r="R658" s="68"/>
      <c r="S658" s="68"/>
      <c r="T658" s="68"/>
      <c r="U658" s="68"/>
      <c r="V658" s="68"/>
      <c r="W658" s="68"/>
      <c r="X658" s="68"/>
      <c r="Y658" s="68"/>
      <c r="Z658" s="68"/>
      <c r="AA658" s="68"/>
      <c r="AB658" s="68"/>
      <c r="AC658" s="68"/>
      <c r="AD658" s="68"/>
      <c r="AE658" s="68"/>
      <c r="AF658" s="68"/>
      <c r="AG658" s="68"/>
      <c r="AH658" s="68"/>
      <c r="AI658" s="68"/>
      <c r="AJ658" s="68"/>
    </row>
    <row r="659" spans="1:36" ht="15.75" customHeight="1" x14ac:dyDescent="0.3">
      <c r="A659" s="68"/>
      <c r="B659" s="68"/>
      <c r="C659" s="68"/>
      <c r="D659" s="68"/>
      <c r="E659" s="68"/>
      <c r="F659" s="68"/>
      <c r="G659" s="68"/>
      <c r="H659" s="68"/>
      <c r="I659" s="68"/>
      <c r="J659" s="68"/>
      <c r="K659" s="68"/>
      <c r="L659" s="68"/>
      <c r="M659" s="68"/>
      <c r="N659" s="68"/>
      <c r="O659" s="68"/>
      <c r="P659" s="68"/>
      <c r="Q659" s="68"/>
      <c r="R659" s="68"/>
      <c r="S659" s="68"/>
      <c r="T659" s="68"/>
      <c r="U659" s="68"/>
      <c r="V659" s="68"/>
      <c r="W659" s="68"/>
      <c r="X659" s="68"/>
      <c r="Y659" s="68"/>
      <c r="Z659" s="68"/>
      <c r="AA659" s="68"/>
      <c r="AB659" s="68"/>
      <c r="AC659" s="68"/>
      <c r="AD659" s="68"/>
      <c r="AE659" s="68"/>
      <c r="AF659" s="68"/>
      <c r="AG659" s="68"/>
      <c r="AH659" s="68"/>
      <c r="AI659" s="68"/>
      <c r="AJ659" s="68"/>
    </row>
    <row r="660" spans="1:36" ht="15.75" customHeight="1" x14ac:dyDescent="0.3">
      <c r="A660" s="68"/>
      <c r="B660" s="68"/>
      <c r="C660" s="68"/>
      <c r="D660" s="68"/>
      <c r="E660" s="68"/>
      <c r="F660" s="68"/>
      <c r="G660" s="68"/>
      <c r="H660" s="68"/>
      <c r="I660" s="68"/>
      <c r="J660" s="68"/>
      <c r="K660" s="68"/>
      <c r="L660" s="68"/>
      <c r="M660" s="68"/>
      <c r="N660" s="68"/>
      <c r="O660" s="68"/>
      <c r="P660" s="68"/>
      <c r="Q660" s="68"/>
      <c r="R660" s="68"/>
      <c r="S660" s="68"/>
      <c r="T660" s="68"/>
      <c r="U660" s="68"/>
      <c r="V660" s="68"/>
      <c r="W660" s="68"/>
      <c r="X660" s="68"/>
      <c r="Y660" s="68"/>
      <c r="Z660" s="68"/>
      <c r="AA660" s="68"/>
      <c r="AB660" s="68"/>
      <c r="AC660" s="68"/>
      <c r="AD660" s="68"/>
      <c r="AE660" s="68"/>
      <c r="AF660" s="68"/>
      <c r="AG660" s="68"/>
      <c r="AH660" s="68"/>
      <c r="AI660" s="68"/>
      <c r="AJ660" s="68"/>
    </row>
    <row r="661" spans="1:36" ht="15.75" customHeight="1" x14ac:dyDescent="0.3">
      <c r="A661" s="68"/>
      <c r="B661" s="68"/>
      <c r="C661" s="68"/>
      <c r="D661" s="68"/>
      <c r="E661" s="68"/>
      <c r="F661" s="68"/>
      <c r="G661" s="68"/>
      <c r="H661" s="68"/>
      <c r="I661" s="68"/>
      <c r="J661" s="68"/>
      <c r="K661" s="68"/>
      <c r="L661" s="68"/>
      <c r="M661" s="68"/>
      <c r="N661" s="68"/>
      <c r="O661" s="68"/>
      <c r="P661" s="68"/>
      <c r="Q661" s="68"/>
      <c r="R661" s="68"/>
      <c r="S661" s="68"/>
      <c r="T661" s="68"/>
      <c r="U661" s="68"/>
      <c r="V661" s="68"/>
      <c r="W661" s="68"/>
      <c r="X661" s="68"/>
      <c r="Y661" s="68"/>
      <c r="Z661" s="68"/>
      <c r="AA661" s="68"/>
      <c r="AB661" s="68"/>
      <c r="AC661" s="68"/>
      <c r="AD661" s="68"/>
      <c r="AE661" s="68"/>
      <c r="AF661" s="68"/>
      <c r="AG661" s="68"/>
      <c r="AH661" s="68"/>
      <c r="AI661" s="68"/>
      <c r="AJ661" s="68"/>
    </row>
    <row r="662" spans="1:36" ht="15.75" customHeight="1" x14ac:dyDescent="0.3">
      <c r="A662" s="68"/>
      <c r="B662" s="68"/>
      <c r="C662" s="68"/>
      <c r="D662" s="68"/>
      <c r="E662" s="68"/>
      <c r="F662" s="68"/>
      <c r="G662" s="68"/>
      <c r="H662" s="68"/>
      <c r="I662" s="68"/>
      <c r="J662" s="68"/>
      <c r="K662" s="68"/>
      <c r="L662" s="68"/>
      <c r="M662" s="68"/>
      <c r="N662" s="68"/>
      <c r="O662" s="68"/>
      <c r="P662" s="68"/>
      <c r="Q662" s="68"/>
      <c r="R662" s="68"/>
      <c r="S662" s="68"/>
      <c r="T662" s="68"/>
      <c r="U662" s="68"/>
      <c r="V662" s="68"/>
      <c r="W662" s="68"/>
      <c r="X662" s="68"/>
      <c r="Y662" s="68"/>
      <c r="Z662" s="68"/>
      <c r="AA662" s="68"/>
      <c r="AB662" s="68"/>
      <c r="AC662" s="68"/>
      <c r="AD662" s="68"/>
      <c r="AE662" s="68"/>
      <c r="AF662" s="68"/>
      <c r="AG662" s="68"/>
      <c r="AH662" s="68"/>
      <c r="AI662" s="68"/>
      <c r="AJ662" s="68"/>
    </row>
    <row r="663" spans="1:36" ht="15.75" customHeight="1" x14ac:dyDescent="0.3">
      <c r="A663" s="68"/>
      <c r="B663" s="68"/>
      <c r="C663" s="68"/>
      <c r="D663" s="68"/>
      <c r="E663" s="68"/>
      <c r="F663" s="68"/>
      <c r="G663" s="68"/>
      <c r="H663" s="68"/>
      <c r="I663" s="68"/>
      <c r="J663" s="68"/>
      <c r="K663" s="68"/>
      <c r="L663" s="68"/>
      <c r="M663" s="68"/>
      <c r="N663" s="68"/>
      <c r="O663" s="68"/>
      <c r="P663" s="68"/>
      <c r="Q663" s="68"/>
      <c r="R663" s="68"/>
      <c r="S663" s="68"/>
      <c r="T663" s="68"/>
      <c r="U663" s="68"/>
      <c r="V663" s="68"/>
      <c r="W663" s="68"/>
      <c r="X663" s="68"/>
      <c r="Y663" s="68"/>
      <c r="Z663" s="68"/>
      <c r="AA663" s="68"/>
      <c r="AB663" s="68"/>
      <c r="AC663" s="68"/>
      <c r="AD663" s="68"/>
      <c r="AE663" s="68"/>
      <c r="AF663" s="68"/>
      <c r="AG663" s="68"/>
      <c r="AH663" s="68"/>
      <c r="AI663" s="68"/>
      <c r="AJ663" s="68"/>
    </row>
    <row r="664" spans="1:36" ht="15.75" customHeight="1" x14ac:dyDescent="0.3">
      <c r="A664" s="68"/>
      <c r="B664" s="68"/>
      <c r="C664" s="68"/>
      <c r="D664" s="68"/>
      <c r="E664" s="68"/>
      <c r="F664" s="68"/>
      <c r="G664" s="68"/>
      <c r="H664" s="68"/>
      <c r="I664" s="68"/>
      <c r="J664" s="68"/>
      <c r="K664" s="68"/>
      <c r="L664" s="68"/>
      <c r="M664" s="68"/>
      <c r="N664" s="68"/>
      <c r="O664" s="68"/>
      <c r="P664" s="68"/>
      <c r="Q664" s="68"/>
      <c r="R664" s="68"/>
      <c r="S664" s="68"/>
      <c r="T664" s="68"/>
      <c r="U664" s="68"/>
      <c r="V664" s="68"/>
      <c r="W664" s="68"/>
      <c r="X664" s="68"/>
      <c r="Y664" s="68"/>
      <c r="Z664" s="68"/>
      <c r="AA664" s="68"/>
      <c r="AB664" s="68"/>
      <c r="AC664" s="68"/>
      <c r="AD664" s="68"/>
      <c r="AE664" s="68"/>
      <c r="AF664" s="68"/>
      <c r="AG664" s="68"/>
      <c r="AH664" s="68"/>
      <c r="AI664" s="68"/>
      <c r="AJ664" s="68"/>
    </row>
    <row r="665" spans="1:36" ht="15.75" customHeight="1" x14ac:dyDescent="0.3">
      <c r="A665" s="68"/>
      <c r="B665" s="68"/>
      <c r="C665" s="68"/>
      <c r="D665" s="68"/>
      <c r="E665" s="68"/>
      <c r="F665" s="68"/>
      <c r="G665" s="68"/>
      <c r="H665" s="68"/>
      <c r="I665" s="68"/>
      <c r="J665" s="68"/>
      <c r="K665" s="68"/>
      <c r="L665" s="68"/>
      <c r="M665" s="68"/>
      <c r="N665" s="68"/>
      <c r="O665" s="68"/>
      <c r="P665" s="68"/>
      <c r="Q665" s="68"/>
      <c r="R665" s="68"/>
      <c r="S665" s="68"/>
      <c r="T665" s="68"/>
      <c r="U665" s="68"/>
      <c r="V665" s="68"/>
      <c r="W665" s="68"/>
      <c r="X665" s="68"/>
      <c r="Y665" s="68"/>
      <c r="Z665" s="68"/>
      <c r="AA665" s="68"/>
      <c r="AB665" s="68"/>
      <c r="AC665" s="68"/>
      <c r="AD665" s="68"/>
      <c r="AE665" s="68"/>
      <c r="AF665" s="68"/>
      <c r="AG665" s="68"/>
      <c r="AH665" s="68"/>
      <c r="AI665" s="68"/>
      <c r="AJ665" s="68"/>
    </row>
    <row r="666" spans="1:36" ht="15.75" customHeight="1" x14ac:dyDescent="0.3">
      <c r="A666" s="68"/>
      <c r="B666" s="68"/>
      <c r="C666" s="68"/>
      <c r="D666" s="68"/>
      <c r="E666" s="68"/>
      <c r="F666" s="68"/>
      <c r="G666" s="68"/>
      <c r="H666" s="68"/>
      <c r="I666" s="68"/>
      <c r="J666" s="68"/>
      <c r="K666" s="68"/>
      <c r="L666" s="68"/>
      <c r="M666" s="68"/>
      <c r="N666" s="68"/>
      <c r="O666" s="68"/>
      <c r="P666" s="68"/>
      <c r="Q666" s="68"/>
      <c r="R666" s="68"/>
      <c r="S666" s="68"/>
      <c r="T666" s="68"/>
      <c r="U666" s="68"/>
      <c r="V666" s="68"/>
      <c r="W666" s="68"/>
      <c r="X666" s="68"/>
      <c r="Y666" s="68"/>
      <c r="Z666" s="68"/>
      <c r="AA666" s="68"/>
      <c r="AB666" s="68"/>
      <c r="AC666" s="68"/>
      <c r="AD666" s="68"/>
      <c r="AE666" s="68"/>
      <c r="AF666" s="68"/>
      <c r="AG666" s="68"/>
      <c r="AH666" s="68"/>
      <c r="AI666" s="68"/>
      <c r="AJ666" s="68"/>
    </row>
    <row r="667" spans="1:36" ht="15.75" customHeight="1" x14ac:dyDescent="0.3">
      <c r="A667" s="68"/>
      <c r="B667" s="68"/>
      <c r="C667" s="68"/>
      <c r="D667" s="68"/>
      <c r="E667" s="68"/>
      <c r="F667" s="68"/>
      <c r="G667" s="68"/>
      <c r="H667" s="68"/>
      <c r="I667" s="68"/>
      <c r="J667" s="68"/>
      <c r="K667" s="68"/>
      <c r="L667" s="68"/>
      <c r="M667" s="68"/>
      <c r="N667" s="68"/>
      <c r="O667" s="68"/>
      <c r="P667" s="68"/>
      <c r="Q667" s="68"/>
      <c r="R667" s="68"/>
      <c r="S667" s="68"/>
      <c r="T667" s="68"/>
      <c r="U667" s="68"/>
      <c r="V667" s="68"/>
      <c r="W667" s="68"/>
      <c r="X667" s="68"/>
      <c r="Y667" s="68"/>
      <c r="Z667" s="68"/>
      <c r="AA667" s="68"/>
      <c r="AB667" s="68"/>
      <c r="AC667" s="68"/>
      <c r="AD667" s="68"/>
      <c r="AE667" s="68"/>
      <c r="AF667" s="68"/>
      <c r="AG667" s="68"/>
      <c r="AH667" s="68"/>
      <c r="AI667" s="68"/>
      <c r="AJ667" s="68"/>
    </row>
    <row r="668" spans="1:36" ht="15.75" customHeight="1" x14ac:dyDescent="0.3">
      <c r="A668" s="68"/>
      <c r="B668" s="68"/>
      <c r="C668" s="68"/>
      <c r="D668" s="68"/>
      <c r="E668" s="68"/>
      <c r="F668" s="68"/>
      <c r="G668" s="68"/>
      <c r="H668" s="68"/>
      <c r="I668" s="68"/>
      <c r="J668" s="68"/>
      <c r="K668" s="68"/>
      <c r="L668" s="68"/>
      <c r="M668" s="68"/>
      <c r="N668" s="68"/>
      <c r="O668" s="68"/>
      <c r="P668" s="68"/>
      <c r="Q668" s="68"/>
      <c r="R668" s="68"/>
      <c r="S668" s="68"/>
      <c r="T668" s="68"/>
      <c r="U668" s="68"/>
      <c r="V668" s="68"/>
      <c r="W668" s="68"/>
      <c r="X668" s="68"/>
      <c r="Y668" s="68"/>
      <c r="Z668" s="68"/>
      <c r="AA668" s="68"/>
      <c r="AB668" s="68"/>
      <c r="AC668" s="68"/>
      <c r="AD668" s="68"/>
      <c r="AE668" s="68"/>
      <c r="AF668" s="68"/>
      <c r="AG668" s="68"/>
      <c r="AH668" s="68"/>
      <c r="AI668" s="68"/>
      <c r="AJ668" s="68"/>
    </row>
    <row r="669" spans="1:36" ht="15.75" customHeight="1" x14ac:dyDescent="0.3">
      <c r="A669" s="68"/>
      <c r="B669" s="68"/>
      <c r="C669" s="68"/>
      <c r="D669" s="68"/>
      <c r="E669" s="68"/>
      <c r="F669" s="68"/>
      <c r="G669" s="68"/>
      <c r="H669" s="68"/>
      <c r="I669" s="68"/>
      <c r="J669" s="68"/>
      <c r="K669" s="68"/>
      <c r="L669" s="68"/>
      <c r="M669" s="68"/>
      <c r="N669" s="68"/>
      <c r="O669" s="68"/>
      <c r="P669" s="68"/>
      <c r="Q669" s="68"/>
      <c r="R669" s="68"/>
      <c r="S669" s="68"/>
      <c r="T669" s="68"/>
      <c r="U669" s="68"/>
      <c r="V669" s="68"/>
      <c r="W669" s="68"/>
      <c r="X669" s="68"/>
      <c r="Y669" s="68"/>
      <c r="Z669" s="68"/>
      <c r="AA669" s="68"/>
      <c r="AB669" s="68"/>
      <c r="AC669" s="68"/>
      <c r="AD669" s="68"/>
      <c r="AE669" s="68"/>
      <c r="AF669" s="68"/>
      <c r="AG669" s="68"/>
      <c r="AH669" s="68"/>
      <c r="AI669" s="68"/>
      <c r="AJ669" s="68"/>
    </row>
    <row r="670" spans="1:36" ht="15.75" customHeight="1" x14ac:dyDescent="0.3">
      <c r="A670" s="68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</row>
    <row r="671" spans="1:36" ht="15.75" customHeight="1" x14ac:dyDescent="0.3">
      <c r="A671" s="68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</row>
    <row r="672" spans="1:36" ht="15.75" customHeight="1" x14ac:dyDescent="0.3">
      <c r="A672" s="68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</row>
    <row r="673" spans="1:36" ht="15.75" customHeight="1" x14ac:dyDescent="0.3">
      <c r="A673" s="68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</row>
    <row r="674" spans="1:36" ht="15.75" customHeight="1" x14ac:dyDescent="0.3">
      <c r="A674" s="68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</row>
    <row r="675" spans="1:36" ht="15.75" customHeight="1" x14ac:dyDescent="0.3">
      <c r="A675" s="68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</row>
    <row r="676" spans="1:36" ht="15.75" customHeight="1" x14ac:dyDescent="0.3">
      <c r="A676" s="68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</row>
    <row r="677" spans="1:36" ht="15.75" customHeight="1" x14ac:dyDescent="0.3">
      <c r="A677" s="68"/>
      <c r="B677" s="68"/>
      <c r="C677" s="68"/>
      <c r="D677" s="68"/>
      <c r="E677" s="68"/>
      <c r="F677" s="68"/>
      <c r="G677" s="68"/>
      <c r="H677" s="68"/>
      <c r="I677" s="68"/>
      <c r="J677" s="68"/>
      <c r="K677" s="68"/>
      <c r="L677" s="68"/>
      <c r="M677" s="68"/>
      <c r="N677" s="68"/>
      <c r="O677" s="68"/>
      <c r="P677" s="68"/>
      <c r="Q677" s="68"/>
      <c r="R677" s="68"/>
      <c r="S677" s="68"/>
      <c r="T677" s="68"/>
      <c r="U677" s="68"/>
      <c r="V677" s="68"/>
      <c r="W677" s="68"/>
      <c r="X677" s="68"/>
      <c r="Y677" s="68"/>
      <c r="Z677" s="68"/>
      <c r="AA677" s="68"/>
      <c r="AB677" s="68"/>
      <c r="AC677" s="68"/>
      <c r="AD677" s="68"/>
      <c r="AE677" s="68"/>
      <c r="AF677" s="68"/>
      <c r="AG677" s="68"/>
      <c r="AH677" s="68"/>
      <c r="AI677" s="68"/>
      <c r="AJ677" s="68"/>
    </row>
    <row r="678" spans="1:36" ht="15.75" customHeight="1" x14ac:dyDescent="0.3">
      <c r="A678" s="68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</row>
    <row r="679" spans="1:36" ht="15.75" customHeight="1" x14ac:dyDescent="0.3">
      <c r="A679" s="68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</row>
    <row r="680" spans="1:36" ht="15.75" customHeight="1" x14ac:dyDescent="0.3">
      <c r="A680" s="68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</row>
    <row r="681" spans="1:36" ht="15.75" customHeight="1" x14ac:dyDescent="0.3">
      <c r="A681" s="68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</row>
    <row r="682" spans="1:36" ht="15.75" customHeight="1" x14ac:dyDescent="0.3">
      <c r="A682" s="68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</row>
    <row r="683" spans="1:36" ht="15.75" customHeight="1" x14ac:dyDescent="0.3">
      <c r="A683" s="68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</row>
    <row r="684" spans="1:36" ht="15.75" customHeight="1" x14ac:dyDescent="0.3">
      <c r="A684" s="68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</row>
    <row r="685" spans="1:36" ht="15.75" customHeight="1" x14ac:dyDescent="0.3">
      <c r="A685" s="68"/>
      <c r="B685" s="68"/>
      <c r="C685" s="68"/>
      <c r="D685" s="68"/>
      <c r="E685" s="68"/>
      <c r="F685" s="68"/>
      <c r="G685" s="68"/>
      <c r="H685" s="68"/>
      <c r="I685" s="68"/>
      <c r="J685" s="68"/>
      <c r="K685" s="68"/>
      <c r="L685" s="68"/>
      <c r="M685" s="68"/>
      <c r="N685" s="68"/>
      <c r="O685" s="68"/>
      <c r="P685" s="68"/>
      <c r="Q685" s="68"/>
      <c r="R685" s="68"/>
      <c r="S685" s="68"/>
      <c r="T685" s="68"/>
      <c r="U685" s="68"/>
      <c r="V685" s="68"/>
      <c r="W685" s="68"/>
      <c r="X685" s="68"/>
      <c r="Y685" s="68"/>
      <c r="Z685" s="68"/>
      <c r="AA685" s="68"/>
      <c r="AB685" s="68"/>
      <c r="AC685" s="68"/>
      <c r="AD685" s="68"/>
      <c r="AE685" s="68"/>
      <c r="AF685" s="68"/>
      <c r="AG685" s="68"/>
      <c r="AH685" s="68"/>
      <c r="AI685" s="68"/>
      <c r="AJ685" s="68"/>
    </row>
    <row r="686" spans="1:36" ht="15.75" customHeight="1" x14ac:dyDescent="0.3">
      <c r="A686" s="68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</row>
    <row r="687" spans="1:36" ht="15.75" customHeight="1" x14ac:dyDescent="0.3">
      <c r="A687" s="68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</row>
    <row r="688" spans="1:36" ht="15.75" customHeight="1" x14ac:dyDescent="0.3">
      <c r="A688" s="68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</row>
    <row r="689" spans="1:36" ht="15.75" customHeight="1" x14ac:dyDescent="0.3">
      <c r="A689" s="68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</row>
    <row r="690" spans="1:36" ht="15.75" customHeight="1" x14ac:dyDescent="0.3">
      <c r="A690" s="68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</row>
    <row r="691" spans="1:36" ht="15.75" customHeight="1" x14ac:dyDescent="0.3">
      <c r="A691" s="68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</row>
    <row r="692" spans="1:36" ht="15.75" customHeight="1" x14ac:dyDescent="0.3">
      <c r="A692" s="68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</row>
    <row r="693" spans="1:36" ht="15.75" customHeight="1" x14ac:dyDescent="0.3">
      <c r="A693" s="68"/>
      <c r="B693" s="68"/>
      <c r="C693" s="68"/>
      <c r="D693" s="68"/>
      <c r="E693" s="68"/>
      <c r="F693" s="68"/>
      <c r="G693" s="68"/>
      <c r="H693" s="68"/>
      <c r="I693" s="68"/>
      <c r="J693" s="68"/>
      <c r="K693" s="68"/>
      <c r="L693" s="68"/>
      <c r="M693" s="68"/>
      <c r="N693" s="68"/>
      <c r="O693" s="68"/>
      <c r="P693" s="68"/>
      <c r="Q693" s="68"/>
      <c r="R693" s="68"/>
      <c r="S693" s="68"/>
      <c r="T693" s="68"/>
      <c r="U693" s="68"/>
      <c r="V693" s="68"/>
      <c r="W693" s="68"/>
      <c r="X693" s="68"/>
      <c r="Y693" s="68"/>
      <c r="Z693" s="68"/>
      <c r="AA693" s="68"/>
      <c r="AB693" s="68"/>
      <c r="AC693" s="68"/>
      <c r="AD693" s="68"/>
      <c r="AE693" s="68"/>
      <c r="AF693" s="68"/>
      <c r="AG693" s="68"/>
      <c r="AH693" s="68"/>
      <c r="AI693" s="68"/>
      <c r="AJ693" s="68"/>
    </row>
    <row r="694" spans="1:36" ht="15.75" customHeight="1" x14ac:dyDescent="0.3">
      <c r="A694" s="68"/>
      <c r="B694" s="68"/>
      <c r="C694" s="68"/>
      <c r="D694" s="68"/>
      <c r="E694" s="68"/>
      <c r="F694" s="68"/>
      <c r="G694" s="68"/>
      <c r="H694" s="68"/>
      <c r="I694" s="68"/>
      <c r="J694" s="68"/>
      <c r="K694" s="68"/>
      <c r="L694" s="68"/>
      <c r="M694" s="68"/>
      <c r="N694" s="68"/>
      <c r="O694" s="68"/>
      <c r="P694" s="68"/>
      <c r="Q694" s="68"/>
      <c r="R694" s="68"/>
      <c r="S694" s="68"/>
      <c r="T694" s="68"/>
      <c r="U694" s="68"/>
      <c r="V694" s="68"/>
      <c r="W694" s="68"/>
      <c r="X694" s="68"/>
      <c r="Y694" s="68"/>
      <c r="Z694" s="68"/>
      <c r="AA694" s="68"/>
      <c r="AB694" s="68"/>
      <c r="AC694" s="68"/>
      <c r="AD694" s="68"/>
      <c r="AE694" s="68"/>
      <c r="AF694" s="68"/>
      <c r="AG694" s="68"/>
      <c r="AH694" s="68"/>
      <c r="AI694" s="68"/>
      <c r="AJ694" s="68"/>
    </row>
    <row r="695" spans="1:36" ht="15.75" customHeight="1" x14ac:dyDescent="0.3">
      <c r="A695" s="68"/>
      <c r="B695" s="68"/>
      <c r="C695" s="68"/>
      <c r="D695" s="68"/>
      <c r="E695" s="68"/>
      <c r="F695" s="68"/>
      <c r="G695" s="68"/>
      <c r="H695" s="68"/>
      <c r="I695" s="68"/>
      <c r="J695" s="68"/>
      <c r="K695" s="68"/>
      <c r="L695" s="68"/>
      <c r="M695" s="68"/>
      <c r="N695" s="68"/>
      <c r="O695" s="68"/>
      <c r="P695" s="68"/>
      <c r="Q695" s="68"/>
      <c r="R695" s="68"/>
      <c r="S695" s="68"/>
      <c r="T695" s="68"/>
      <c r="U695" s="68"/>
      <c r="V695" s="68"/>
      <c r="W695" s="68"/>
      <c r="X695" s="68"/>
      <c r="Y695" s="68"/>
      <c r="Z695" s="68"/>
      <c r="AA695" s="68"/>
      <c r="AB695" s="68"/>
      <c r="AC695" s="68"/>
      <c r="AD695" s="68"/>
      <c r="AE695" s="68"/>
      <c r="AF695" s="68"/>
      <c r="AG695" s="68"/>
      <c r="AH695" s="68"/>
      <c r="AI695" s="68"/>
      <c r="AJ695" s="68"/>
    </row>
    <row r="696" spans="1:36" ht="15.75" customHeight="1" x14ac:dyDescent="0.3">
      <c r="A696" s="68"/>
      <c r="B696" s="68"/>
      <c r="C696" s="68"/>
      <c r="D696" s="68"/>
      <c r="E696" s="68"/>
      <c r="F696" s="68"/>
      <c r="G696" s="68"/>
      <c r="H696" s="68"/>
      <c r="I696" s="68"/>
      <c r="J696" s="68"/>
      <c r="K696" s="68"/>
      <c r="L696" s="68"/>
      <c r="M696" s="68"/>
      <c r="N696" s="68"/>
      <c r="O696" s="68"/>
      <c r="P696" s="68"/>
      <c r="Q696" s="68"/>
      <c r="R696" s="68"/>
      <c r="S696" s="68"/>
      <c r="T696" s="68"/>
      <c r="U696" s="68"/>
      <c r="V696" s="68"/>
      <c r="W696" s="68"/>
      <c r="X696" s="68"/>
      <c r="Y696" s="68"/>
      <c r="Z696" s="68"/>
      <c r="AA696" s="68"/>
      <c r="AB696" s="68"/>
      <c r="AC696" s="68"/>
      <c r="AD696" s="68"/>
      <c r="AE696" s="68"/>
      <c r="AF696" s="68"/>
      <c r="AG696" s="68"/>
      <c r="AH696" s="68"/>
      <c r="AI696" s="68"/>
      <c r="AJ696" s="68"/>
    </row>
    <row r="697" spans="1:36" ht="15.75" customHeight="1" x14ac:dyDescent="0.3">
      <c r="A697" s="68"/>
      <c r="B697" s="68"/>
      <c r="C697" s="68"/>
      <c r="D697" s="68"/>
      <c r="E697" s="68"/>
      <c r="F697" s="68"/>
      <c r="G697" s="68"/>
      <c r="H697" s="68"/>
      <c r="I697" s="68"/>
      <c r="J697" s="68"/>
      <c r="K697" s="68"/>
      <c r="L697" s="68"/>
      <c r="M697" s="68"/>
      <c r="N697" s="68"/>
      <c r="O697" s="68"/>
      <c r="P697" s="68"/>
      <c r="Q697" s="68"/>
      <c r="R697" s="68"/>
      <c r="S697" s="68"/>
      <c r="T697" s="68"/>
      <c r="U697" s="68"/>
      <c r="V697" s="68"/>
      <c r="W697" s="68"/>
      <c r="X697" s="68"/>
      <c r="Y697" s="68"/>
      <c r="Z697" s="68"/>
      <c r="AA697" s="68"/>
      <c r="AB697" s="68"/>
      <c r="AC697" s="68"/>
      <c r="AD697" s="68"/>
      <c r="AE697" s="68"/>
      <c r="AF697" s="68"/>
      <c r="AG697" s="68"/>
      <c r="AH697" s="68"/>
      <c r="AI697" s="68"/>
      <c r="AJ697" s="68"/>
    </row>
    <row r="698" spans="1:36" ht="15.75" customHeight="1" x14ac:dyDescent="0.3">
      <c r="A698" s="68"/>
      <c r="B698" s="68"/>
      <c r="C698" s="68"/>
      <c r="D698" s="68"/>
      <c r="E698" s="68"/>
      <c r="F698" s="68"/>
      <c r="G698" s="68"/>
      <c r="H698" s="68"/>
      <c r="I698" s="68"/>
      <c r="J698" s="68"/>
      <c r="K698" s="68"/>
      <c r="L698" s="68"/>
      <c r="M698" s="68"/>
      <c r="N698" s="68"/>
      <c r="O698" s="68"/>
      <c r="P698" s="68"/>
      <c r="Q698" s="68"/>
      <c r="R698" s="68"/>
      <c r="S698" s="68"/>
      <c r="T698" s="68"/>
      <c r="U698" s="68"/>
      <c r="V698" s="68"/>
      <c r="W698" s="68"/>
      <c r="X698" s="68"/>
      <c r="Y698" s="68"/>
      <c r="Z698" s="68"/>
      <c r="AA698" s="68"/>
      <c r="AB698" s="68"/>
      <c r="AC698" s="68"/>
      <c r="AD698" s="68"/>
      <c r="AE698" s="68"/>
      <c r="AF698" s="68"/>
      <c r="AG698" s="68"/>
      <c r="AH698" s="68"/>
      <c r="AI698" s="68"/>
      <c r="AJ698" s="68"/>
    </row>
    <row r="699" spans="1:36" ht="15.75" customHeight="1" x14ac:dyDescent="0.3">
      <c r="A699" s="68"/>
      <c r="B699" s="68"/>
      <c r="C699" s="68"/>
      <c r="D699" s="68"/>
      <c r="E699" s="68"/>
      <c r="F699" s="68"/>
      <c r="G699" s="68"/>
      <c r="H699" s="68"/>
      <c r="I699" s="68"/>
      <c r="J699" s="68"/>
      <c r="K699" s="68"/>
      <c r="L699" s="68"/>
      <c r="M699" s="68"/>
      <c r="N699" s="68"/>
      <c r="O699" s="68"/>
      <c r="P699" s="68"/>
      <c r="Q699" s="68"/>
      <c r="R699" s="68"/>
      <c r="S699" s="68"/>
      <c r="T699" s="68"/>
      <c r="U699" s="68"/>
      <c r="V699" s="68"/>
      <c r="W699" s="68"/>
      <c r="X699" s="68"/>
      <c r="Y699" s="68"/>
      <c r="Z699" s="68"/>
      <c r="AA699" s="68"/>
      <c r="AB699" s="68"/>
      <c r="AC699" s="68"/>
      <c r="AD699" s="68"/>
      <c r="AE699" s="68"/>
      <c r="AF699" s="68"/>
      <c r="AG699" s="68"/>
      <c r="AH699" s="68"/>
      <c r="AI699" s="68"/>
      <c r="AJ699" s="68"/>
    </row>
    <row r="700" spans="1:36" ht="15.75" customHeight="1" x14ac:dyDescent="0.3">
      <c r="A700" s="68"/>
      <c r="B700" s="68"/>
      <c r="C700" s="68"/>
      <c r="D700" s="68"/>
      <c r="E700" s="68"/>
      <c r="F700" s="68"/>
      <c r="G700" s="68"/>
      <c r="H700" s="68"/>
      <c r="I700" s="68"/>
      <c r="J700" s="68"/>
      <c r="K700" s="68"/>
      <c r="L700" s="68"/>
      <c r="M700" s="68"/>
      <c r="N700" s="68"/>
      <c r="O700" s="68"/>
      <c r="P700" s="68"/>
      <c r="Q700" s="68"/>
      <c r="R700" s="68"/>
      <c r="S700" s="68"/>
      <c r="T700" s="68"/>
      <c r="U700" s="68"/>
      <c r="V700" s="68"/>
      <c r="W700" s="68"/>
      <c r="X700" s="68"/>
      <c r="Y700" s="68"/>
      <c r="Z700" s="68"/>
      <c r="AA700" s="68"/>
      <c r="AB700" s="68"/>
      <c r="AC700" s="68"/>
      <c r="AD700" s="68"/>
      <c r="AE700" s="68"/>
      <c r="AF700" s="68"/>
      <c r="AG700" s="68"/>
      <c r="AH700" s="68"/>
      <c r="AI700" s="68"/>
      <c r="AJ700" s="68"/>
    </row>
    <row r="701" spans="1:36" ht="15.75" customHeight="1" x14ac:dyDescent="0.3">
      <c r="A701" s="68"/>
      <c r="B701" s="68"/>
      <c r="C701" s="68"/>
      <c r="D701" s="68"/>
      <c r="E701" s="68"/>
      <c r="F701" s="68"/>
      <c r="G701" s="68"/>
      <c r="H701" s="68"/>
      <c r="I701" s="68"/>
      <c r="J701" s="68"/>
      <c r="K701" s="68"/>
      <c r="L701" s="68"/>
      <c r="M701" s="68"/>
      <c r="N701" s="68"/>
      <c r="O701" s="68"/>
      <c r="P701" s="68"/>
      <c r="Q701" s="68"/>
      <c r="R701" s="68"/>
      <c r="S701" s="68"/>
      <c r="T701" s="68"/>
      <c r="U701" s="68"/>
      <c r="V701" s="68"/>
      <c r="W701" s="68"/>
      <c r="X701" s="68"/>
      <c r="Y701" s="68"/>
      <c r="Z701" s="68"/>
      <c r="AA701" s="68"/>
      <c r="AB701" s="68"/>
      <c r="AC701" s="68"/>
      <c r="AD701" s="68"/>
      <c r="AE701" s="68"/>
      <c r="AF701" s="68"/>
      <c r="AG701" s="68"/>
      <c r="AH701" s="68"/>
      <c r="AI701" s="68"/>
      <c r="AJ701" s="68"/>
    </row>
    <row r="702" spans="1:36" ht="15.75" customHeight="1" x14ac:dyDescent="0.3">
      <c r="A702" s="68"/>
      <c r="B702" s="68"/>
      <c r="C702" s="68"/>
      <c r="D702" s="68"/>
      <c r="E702" s="68"/>
      <c r="F702" s="68"/>
      <c r="G702" s="68"/>
      <c r="H702" s="68"/>
      <c r="I702" s="68"/>
      <c r="J702" s="68"/>
      <c r="K702" s="68"/>
      <c r="L702" s="68"/>
      <c r="M702" s="68"/>
      <c r="N702" s="68"/>
      <c r="O702" s="68"/>
      <c r="P702" s="68"/>
      <c r="Q702" s="68"/>
      <c r="R702" s="68"/>
      <c r="S702" s="68"/>
      <c r="T702" s="68"/>
      <c r="U702" s="68"/>
      <c r="V702" s="68"/>
      <c r="W702" s="68"/>
      <c r="X702" s="68"/>
      <c r="Y702" s="68"/>
      <c r="Z702" s="68"/>
      <c r="AA702" s="68"/>
      <c r="AB702" s="68"/>
      <c r="AC702" s="68"/>
      <c r="AD702" s="68"/>
      <c r="AE702" s="68"/>
      <c r="AF702" s="68"/>
      <c r="AG702" s="68"/>
      <c r="AH702" s="68"/>
      <c r="AI702" s="68"/>
      <c r="AJ702" s="68"/>
    </row>
    <row r="703" spans="1:36" ht="15.75" customHeight="1" x14ac:dyDescent="0.3">
      <c r="A703" s="68"/>
      <c r="B703" s="68"/>
      <c r="C703" s="68"/>
      <c r="D703" s="68"/>
      <c r="E703" s="68"/>
      <c r="F703" s="68"/>
      <c r="G703" s="68"/>
      <c r="H703" s="68"/>
      <c r="I703" s="68"/>
      <c r="J703" s="68"/>
      <c r="K703" s="68"/>
      <c r="L703" s="68"/>
      <c r="M703" s="68"/>
      <c r="N703" s="68"/>
      <c r="O703" s="68"/>
      <c r="P703" s="68"/>
      <c r="Q703" s="68"/>
      <c r="R703" s="68"/>
      <c r="S703" s="68"/>
      <c r="T703" s="68"/>
      <c r="U703" s="68"/>
      <c r="V703" s="68"/>
      <c r="W703" s="68"/>
      <c r="X703" s="68"/>
      <c r="Y703" s="68"/>
      <c r="Z703" s="68"/>
      <c r="AA703" s="68"/>
      <c r="AB703" s="68"/>
      <c r="AC703" s="68"/>
      <c r="AD703" s="68"/>
      <c r="AE703" s="68"/>
      <c r="AF703" s="68"/>
      <c r="AG703" s="68"/>
      <c r="AH703" s="68"/>
      <c r="AI703" s="68"/>
      <c r="AJ703" s="68"/>
    </row>
    <row r="704" spans="1:36" ht="15.75" customHeight="1" x14ac:dyDescent="0.3">
      <c r="A704" s="68"/>
      <c r="B704" s="68"/>
      <c r="C704" s="68"/>
      <c r="D704" s="68"/>
      <c r="E704" s="68"/>
      <c r="F704" s="68"/>
      <c r="G704" s="68"/>
      <c r="H704" s="68"/>
      <c r="I704" s="68"/>
      <c r="J704" s="68"/>
      <c r="K704" s="68"/>
      <c r="L704" s="68"/>
      <c r="M704" s="68"/>
      <c r="N704" s="68"/>
      <c r="O704" s="68"/>
      <c r="P704" s="68"/>
      <c r="Q704" s="68"/>
      <c r="R704" s="68"/>
      <c r="S704" s="68"/>
      <c r="T704" s="68"/>
      <c r="U704" s="68"/>
      <c r="V704" s="68"/>
      <c r="W704" s="68"/>
      <c r="X704" s="68"/>
      <c r="Y704" s="68"/>
      <c r="Z704" s="68"/>
      <c r="AA704" s="68"/>
      <c r="AB704" s="68"/>
      <c r="AC704" s="68"/>
      <c r="AD704" s="68"/>
      <c r="AE704" s="68"/>
      <c r="AF704" s="68"/>
      <c r="AG704" s="68"/>
      <c r="AH704" s="68"/>
      <c r="AI704" s="68"/>
      <c r="AJ704" s="68"/>
    </row>
    <row r="705" spans="1:36" ht="15.75" customHeight="1" x14ac:dyDescent="0.3">
      <c r="A705" s="68"/>
      <c r="B705" s="68"/>
      <c r="C705" s="68"/>
      <c r="D705" s="68"/>
      <c r="E705" s="68"/>
      <c r="F705" s="68"/>
      <c r="G705" s="68"/>
      <c r="H705" s="68"/>
      <c r="I705" s="68"/>
      <c r="J705" s="68"/>
      <c r="K705" s="68"/>
      <c r="L705" s="68"/>
      <c r="M705" s="68"/>
      <c r="N705" s="68"/>
      <c r="O705" s="68"/>
      <c r="P705" s="68"/>
      <c r="Q705" s="68"/>
      <c r="R705" s="68"/>
      <c r="S705" s="68"/>
      <c r="T705" s="68"/>
      <c r="U705" s="68"/>
      <c r="V705" s="68"/>
      <c r="W705" s="68"/>
      <c r="X705" s="68"/>
      <c r="Y705" s="68"/>
      <c r="Z705" s="68"/>
      <c r="AA705" s="68"/>
      <c r="AB705" s="68"/>
      <c r="AC705" s="68"/>
      <c r="AD705" s="68"/>
      <c r="AE705" s="68"/>
      <c r="AF705" s="68"/>
      <c r="AG705" s="68"/>
      <c r="AH705" s="68"/>
      <c r="AI705" s="68"/>
      <c r="AJ705" s="68"/>
    </row>
    <row r="706" spans="1:36" ht="15.75" customHeight="1" x14ac:dyDescent="0.3">
      <c r="A706" s="68"/>
      <c r="B706" s="68"/>
      <c r="C706" s="68"/>
      <c r="D706" s="68"/>
      <c r="E706" s="68"/>
      <c r="F706" s="68"/>
      <c r="G706" s="68"/>
      <c r="H706" s="68"/>
      <c r="I706" s="68"/>
      <c r="J706" s="68"/>
      <c r="K706" s="68"/>
      <c r="L706" s="68"/>
      <c r="M706" s="68"/>
      <c r="N706" s="68"/>
      <c r="O706" s="68"/>
      <c r="P706" s="68"/>
      <c r="Q706" s="68"/>
      <c r="R706" s="68"/>
      <c r="S706" s="68"/>
      <c r="T706" s="68"/>
      <c r="U706" s="68"/>
      <c r="V706" s="68"/>
      <c r="W706" s="68"/>
      <c r="X706" s="68"/>
      <c r="Y706" s="68"/>
      <c r="Z706" s="68"/>
      <c r="AA706" s="68"/>
      <c r="AB706" s="68"/>
      <c r="AC706" s="68"/>
      <c r="AD706" s="68"/>
      <c r="AE706" s="68"/>
      <c r="AF706" s="68"/>
      <c r="AG706" s="68"/>
      <c r="AH706" s="68"/>
      <c r="AI706" s="68"/>
      <c r="AJ706" s="68"/>
    </row>
    <row r="707" spans="1:36" ht="15.75" customHeight="1" x14ac:dyDescent="0.3">
      <c r="A707" s="68"/>
      <c r="B707" s="68"/>
      <c r="C707" s="68"/>
      <c r="D707" s="68"/>
      <c r="E707" s="68"/>
      <c r="F707" s="68"/>
      <c r="G707" s="68"/>
      <c r="H707" s="68"/>
      <c r="I707" s="68"/>
      <c r="J707" s="68"/>
      <c r="K707" s="68"/>
      <c r="L707" s="68"/>
      <c r="M707" s="68"/>
      <c r="N707" s="68"/>
      <c r="O707" s="68"/>
      <c r="P707" s="68"/>
      <c r="Q707" s="68"/>
      <c r="R707" s="68"/>
      <c r="S707" s="68"/>
      <c r="T707" s="68"/>
      <c r="U707" s="68"/>
      <c r="V707" s="68"/>
      <c r="W707" s="68"/>
      <c r="X707" s="68"/>
      <c r="Y707" s="68"/>
      <c r="Z707" s="68"/>
      <c r="AA707" s="68"/>
      <c r="AB707" s="68"/>
      <c r="AC707" s="68"/>
      <c r="AD707" s="68"/>
      <c r="AE707" s="68"/>
      <c r="AF707" s="68"/>
      <c r="AG707" s="68"/>
      <c r="AH707" s="68"/>
      <c r="AI707" s="68"/>
      <c r="AJ707" s="68"/>
    </row>
    <row r="708" spans="1:36" ht="15.75" customHeight="1" x14ac:dyDescent="0.3">
      <c r="A708" s="68"/>
      <c r="B708" s="68"/>
      <c r="C708" s="68"/>
      <c r="D708" s="68"/>
      <c r="E708" s="68"/>
      <c r="F708" s="68"/>
      <c r="G708" s="68"/>
      <c r="H708" s="68"/>
      <c r="I708" s="68"/>
      <c r="J708" s="68"/>
      <c r="K708" s="68"/>
      <c r="L708" s="68"/>
      <c r="M708" s="68"/>
      <c r="N708" s="68"/>
      <c r="O708" s="68"/>
      <c r="P708" s="68"/>
      <c r="Q708" s="68"/>
      <c r="R708" s="68"/>
      <c r="S708" s="68"/>
      <c r="T708" s="68"/>
      <c r="U708" s="68"/>
      <c r="V708" s="68"/>
      <c r="W708" s="68"/>
      <c r="X708" s="68"/>
      <c r="Y708" s="68"/>
      <c r="Z708" s="68"/>
      <c r="AA708" s="68"/>
      <c r="AB708" s="68"/>
      <c r="AC708" s="68"/>
      <c r="AD708" s="68"/>
      <c r="AE708" s="68"/>
      <c r="AF708" s="68"/>
      <c r="AG708" s="68"/>
      <c r="AH708" s="68"/>
      <c r="AI708" s="68"/>
      <c r="AJ708" s="68"/>
    </row>
    <row r="709" spans="1:36" ht="15.75" customHeight="1" x14ac:dyDescent="0.3">
      <c r="A709" s="68"/>
      <c r="B709" s="68"/>
      <c r="C709" s="68"/>
      <c r="D709" s="68"/>
      <c r="E709" s="68"/>
      <c r="F709" s="68"/>
      <c r="G709" s="68"/>
      <c r="H709" s="68"/>
      <c r="I709" s="68"/>
      <c r="J709" s="68"/>
      <c r="K709" s="68"/>
      <c r="L709" s="68"/>
      <c r="M709" s="68"/>
      <c r="N709" s="68"/>
      <c r="O709" s="68"/>
      <c r="P709" s="68"/>
      <c r="Q709" s="68"/>
      <c r="R709" s="68"/>
      <c r="S709" s="68"/>
      <c r="T709" s="68"/>
      <c r="U709" s="68"/>
      <c r="V709" s="68"/>
      <c r="W709" s="68"/>
      <c r="X709" s="68"/>
      <c r="Y709" s="68"/>
      <c r="Z709" s="68"/>
      <c r="AA709" s="68"/>
      <c r="AB709" s="68"/>
      <c r="AC709" s="68"/>
      <c r="AD709" s="68"/>
      <c r="AE709" s="68"/>
      <c r="AF709" s="68"/>
      <c r="AG709" s="68"/>
      <c r="AH709" s="68"/>
      <c r="AI709" s="68"/>
      <c r="AJ709" s="68"/>
    </row>
    <row r="710" spans="1:36" ht="15.75" customHeight="1" x14ac:dyDescent="0.3">
      <c r="A710" s="68"/>
      <c r="B710" s="68"/>
      <c r="C710" s="68"/>
      <c r="D710" s="68"/>
      <c r="E710" s="68"/>
      <c r="F710" s="68"/>
      <c r="G710" s="68"/>
      <c r="H710" s="68"/>
      <c r="I710" s="68"/>
      <c r="J710" s="68"/>
      <c r="K710" s="68"/>
      <c r="L710" s="68"/>
      <c r="M710" s="68"/>
      <c r="N710" s="68"/>
      <c r="O710" s="68"/>
      <c r="P710" s="68"/>
      <c r="Q710" s="68"/>
      <c r="R710" s="68"/>
      <c r="S710" s="68"/>
      <c r="T710" s="68"/>
      <c r="U710" s="68"/>
      <c r="V710" s="68"/>
      <c r="W710" s="68"/>
      <c r="X710" s="68"/>
      <c r="Y710" s="68"/>
      <c r="Z710" s="68"/>
      <c r="AA710" s="68"/>
      <c r="AB710" s="68"/>
      <c r="AC710" s="68"/>
      <c r="AD710" s="68"/>
      <c r="AE710" s="68"/>
      <c r="AF710" s="68"/>
      <c r="AG710" s="68"/>
      <c r="AH710" s="68"/>
      <c r="AI710" s="68"/>
      <c r="AJ710" s="68"/>
    </row>
    <row r="711" spans="1:36" ht="15.75" customHeight="1" x14ac:dyDescent="0.3">
      <c r="A711" s="68"/>
      <c r="B711" s="68"/>
      <c r="C711" s="68"/>
      <c r="D711" s="68"/>
      <c r="E711" s="68"/>
      <c r="F711" s="68"/>
      <c r="G711" s="68"/>
      <c r="H711" s="68"/>
      <c r="I711" s="68"/>
      <c r="J711" s="68"/>
      <c r="K711" s="68"/>
      <c r="L711" s="68"/>
      <c r="M711" s="68"/>
      <c r="N711" s="68"/>
      <c r="O711" s="68"/>
      <c r="P711" s="68"/>
      <c r="Q711" s="68"/>
      <c r="R711" s="68"/>
      <c r="S711" s="68"/>
      <c r="T711" s="68"/>
      <c r="U711" s="68"/>
      <c r="V711" s="68"/>
      <c r="W711" s="68"/>
      <c r="X711" s="68"/>
      <c r="Y711" s="68"/>
      <c r="Z711" s="68"/>
      <c r="AA711" s="68"/>
      <c r="AB711" s="68"/>
      <c r="AC711" s="68"/>
      <c r="AD711" s="68"/>
      <c r="AE711" s="68"/>
      <c r="AF711" s="68"/>
      <c r="AG711" s="68"/>
      <c r="AH711" s="68"/>
      <c r="AI711" s="68"/>
      <c r="AJ711" s="68"/>
    </row>
    <row r="712" spans="1:36" ht="15.75" customHeight="1" x14ac:dyDescent="0.3">
      <c r="A712" s="68"/>
      <c r="B712" s="68"/>
      <c r="C712" s="68"/>
      <c r="D712" s="68"/>
      <c r="E712" s="68"/>
      <c r="F712" s="68"/>
      <c r="G712" s="68"/>
      <c r="H712" s="68"/>
      <c r="I712" s="68"/>
      <c r="J712" s="68"/>
      <c r="K712" s="68"/>
      <c r="L712" s="68"/>
      <c r="M712" s="68"/>
      <c r="N712" s="68"/>
      <c r="O712" s="68"/>
      <c r="P712" s="68"/>
      <c r="Q712" s="68"/>
      <c r="R712" s="68"/>
      <c r="S712" s="68"/>
      <c r="T712" s="68"/>
      <c r="U712" s="68"/>
      <c r="V712" s="68"/>
      <c r="W712" s="68"/>
      <c r="X712" s="68"/>
      <c r="Y712" s="68"/>
      <c r="Z712" s="68"/>
      <c r="AA712" s="68"/>
      <c r="AB712" s="68"/>
      <c r="AC712" s="68"/>
      <c r="AD712" s="68"/>
      <c r="AE712" s="68"/>
      <c r="AF712" s="68"/>
      <c r="AG712" s="68"/>
      <c r="AH712" s="68"/>
      <c r="AI712" s="68"/>
      <c r="AJ712" s="68"/>
    </row>
    <row r="713" spans="1:36" ht="15.75" customHeight="1" x14ac:dyDescent="0.3">
      <c r="A713" s="68"/>
      <c r="B713" s="68"/>
      <c r="C713" s="68"/>
      <c r="D713" s="68"/>
      <c r="E713" s="68"/>
      <c r="F713" s="68"/>
      <c r="G713" s="68"/>
      <c r="H713" s="68"/>
      <c r="I713" s="68"/>
      <c r="J713" s="68"/>
      <c r="K713" s="68"/>
      <c r="L713" s="68"/>
      <c r="M713" s="68"/>
      <c r="N713" s="68"/>
      <c r="O713" s="68"/>
      <c r="P713" s="68"/>
      <c r="Q713" s="68"/>
      <c r="R713" s="68"/>
      <c r="S713" s="68"/>
      <c r="T713" s="68"/>
      <c r="U713" s="68"/>
      <c r="V713" s="68"/>
      <c r="W713" s="68"/>
      <c r="X713" s="68"/>
      <c r="Y713" s="68"/>
      <c r="Z713" s="68"/>
      <c r="AA713" s="68"/>
      <c r="AB713" s="68"/>
      <c r="AC713" s="68"/>
      <c r="AD713" s="68"/>
      <c r="AE713" s="68"/>
      <c r="AF713" s="68"/>
      <c r="AG713" s="68"/>
      <c r="AH713" s="68"/>
      <c r="AI713" s="68"/>
      <c r="AJ713" s="68"/>
    </row>
    <row r="714" spans="1:36" ht="15.75" customHeight="1" x14ac:dyDescent="0.3">
      <c r="A714" s="68"/>
      <c r="B714" s="68"/>
      <c r="C714" s="68"/>
      <c r="D714" s="68"/>
      <c r="E714" s="68"/>
      <c r="F714" s="68"/>
      <c r="G714" s="68"/>
      <c r="H714" s="68"/>
      <c r="I714" s="68"/>
      <c r="J714" s="68"/>
      <c r="K714" s="68"/>
      <c r="L714" s="68"/>
      <c r="M714" s="68"/>
      <c r="N714" s="68"/>
      <c r="O714" s="68"/>
      <c r="P714" s="68"/>
      <c r="Q714" s="68"/>
      <c r="R714" s="68"/>
      <c r="S714" s="68"/>
      <c r="T714" s="68"/>
      <c r="U714" s="68"/>
      <c r="V714" s="68"/>
      <c r="W714" s="68"/>
      <c r="X714" s="68"/>
      <c r="Y714" s="68"/>
      <c r="Z714" s="68"/>
      <c r="AA714" s="68"/>
      <c r="AB714" s="68"/>
      <c r="AC714" s="68"/>
      <c r="AD714" s="68"/>
      <c r="AE714" s="68"/>
      <c r="AF714" s="68"/>
      <c r="AG714" s="68"/>
      <c r="AH714" s="68"/>
      <c r="AI714" s="68"/>
      <c r="AJ714" s="68"/>
    </row>
    <row r="715" spans="1:36" ht="15.75" customHeight="1" x14ac:dyDescent="0.3">
      <c r="A715" s="68"/>
      <c r="B715" s="68"/>
      <c r="C715" s="68"/>
      <c r="D715" s="68"/>
      <c r="E715" s="68"/>
      <c r="F715" s="68"/>
      <c r="G715" s="68"/>
      <c r="H715" s="68"/>
      <c r="I715" s="68"/>
      <c r="J715" s="68"/>
      <c r="K715" s="68"/>
      <c r="L715" s="68"/>
      <c r="M715" s="68"/>
      <c r="N715" s="68"/>
      <c r="O715" s="68"/>
      <c r="P715" s="68"/>
      <c r="Q715" s="68"/>
      <c r="R715" s="68"/>
      <c r="S715" s="68"/>
      <c r="T715" s="68"/>
      <c r="U715" s="68"/>
      <c r="V715" s="68"/>
      <c r="W715" s="68"/>
      <c r="X715" s="68"/>
      <c r="Y715" s="68"/>
      <c r="Z715" s="68"/>
      <c r="AA715" s="68"/>
      <c r="AB715" s="68"/>
      <c r="AC715" s="68"/>
      <c r="AD715" s="68"/>
      <c r="AE715" s="68"/>
      <c r="AF715" s="68"/>
      <c r="AG715" s="68"/>
      <c r="AH715" s="68"/>
      <c r="AI715" s="68"/>
      <c r="AJ715" s="68"/>
    </row>
    <row r="716" spans="1:36" ht="15.75" customHeight="1" x14ac:dyDescent="0.3">
      <c r="A716" s="68"/>
      <c r="B716" s="68"/>
      <c r="C716" s="68"/>
      <c r="D716" s="68"/>
      <c r="E716" s="68"/>
      <c r="F716" s="68"/>
      <c r="G716" s="68"/>
      <c r="H716" s="68"/>
      <c r="I716" s="68"/>
      <c r="J716" s="68"/>
      <c r="K716" s="68"/>
      <c r="L716" s="68"/>
      <c r="M716" s="68"/>
      <c r="N716" s="68"/>
      <c r="O716" s="68"/>
      <c r="P716" s="68"/>
      <c r="Q716" s="68"/>
      <c r="R716" s="68"/>
      <c r="S716" s="68"/>
      <c r="T716" s="68"/>
      <c r="U716" s="68"/>
      <c r="V716" s="68"/>
      <c r="W716" s="68"/>
      <c r="X716" s="68"/>
      <c r="Y716" s="68"/>
      <c r="Z716" s="68"/>
      <c r="AA716" s="68"/>
      <c r="AB716" s="68"/>
      <c r="AC716" s="68"/>
      <c r="AD716" s="68"/>
      <c r="AE716" s="68"/>
      <c r="AF716" s="68"/>
      <c r="AG716" s="68"/>
      <c r="AH716" s="68"/>
      <c r="AI716" s="68"/>
      <c r="AJ716" s="68"/>
    </row>
    <row r="717" spans="1:36" ht="15.75" customHeight="1" x14ac:dyDescent="0.3">
      <c r="A717" s="68"/>
      <c r="B717" s="68"/>
      <c r="C717" s="68"/>
      <c r="D717" s="68"/>
      <c r="E717" s="68"/>
      <c r="F717" s="68"/>
      <c r="G717" s="68"/>
      <c r="H717" s="68"/>
      <c r="I717" s="68"/>
      <c r="J717" s="68"/>
      <c r="K717" s="68"/>
      <c r="L717" s="68"/>
      <c r="M717" s="68"/>
      <c r="N717" s="68"/>
      <c r="O717" s="68"/>
      <c r="P717" s="68"/>
      <c r="Q717" s="68"/>
      <c r="R717" s="68"/>
      <c r="S717" s="68"/>
      <c r="T717" s="68"/>
      <c r="U717" s="68"/>
      <c r="V717" s="68"/>
      <c r="W717" s="68"/>
      <c r="X717" s="68"/>
      <c r="Y717" s="68"/>
      <c r="Z717" s="68"/>
      <c r="AA717" s="68"/>
      <c r="AB717" s="68"/>
      <c r="AC717" s="68"/>
      <c r="AD717" s="68"/>
      <c r="AE717" s="68"/>
      <c r="AF717" s="68"/>
      <c r="AG717" s="68"/>
      <c r="AH717" s="68"/>
      <c r="AI717" s="68"/>
      <c r="AJ717" s="68"/>
    </row>
    <row r="718" spans="1:36" ht="15.75" customHeight="1" x14ac:dyDescent="0.3">
      <c r="A718" s="68"/>
      <c r="B718" s="68"/>
      <c r="C718" s="68"/>
      <c r="D718" s="68"/>
      <c r="E718" s="68"/>
      <c r="F718" s="68"/>
      <c r="G718" s="68"/>
      <c r="H718" s="68"/>
      <c r="I718" s="68"/>
      <c r="J718" s="68"/>
      <c r="K718" s="68"/>
      <c r="L718" s="68"/>
      <c r="M718" s="68"/>
      <c r="N718" s="68"/>
      <c r="O718" s="68"/>
      <c r="P718" s="68"/>
      <c r="Q718" s="68"/>
      <c r="R718" s="68"/>
      <c r="S718" s="68"/>
      <c r="T718" s="68"/>
      <c r="U718" s="68"/>
      <c r="V718" s="68"/>
      <c r="W718" s="68"/>
      <c r="X718" s="68"/>
      <c r="Y718" s="68"/>
      <c r="Z718" s="68"/>
      <c r="AA718" s="68"/>
      <c r="AB718" s="68"/>
      <c r="AC718" s="68"/>
      <c r="AD718" s="68"/>
      <c r="AE718" s="68"/>
      <c r="AF718" s="68"/>
      <c r="AG718" s="68"/>
      <c r="AH718" s="68"/>
      <c r="AI718" s="68"/>
      <c r="AJ718" s="68"/>
    </row>
    <row r="719" spans="1:36" ht="15.75" customHeight="1" x14ac:dyDescent="0.3">
      <c r="A719" s="68"/>
      <c r="B719" s="68"/>
      <c r="C719" s="68"/>
      <c r="D719" s="68"/>
      <c r="E719" s="68"/>
      <c r="F719" s="68"/>
      <c r="G719" s="68"/>
      <c r="H719" s="68"/>
      <c r="I719" s="68"/>
      <c r="J719" s="68"/>
      <c r="K719" s="68"/>
      <c r="L719" s="68"/>
      <c r="M719" s="68"/>
      <c r="N719" s="68"/>
      <c r="O719" s="68"/>
      <c r="P719" s="68"/>
      <c r="Q719" s="68"/>
      <c r="R719" s="68"/>
      <c r="S719" s="68"/>
      <c r="T719" s="68"/>
      <c r="U719" s="68"/>
      <c r="V719" s="68"/>
      <c r="W719" s="68"/>
      <c r="X719" s="68"/>
      <c r="Y719" s="68"/>
      <c r="Z719" s="68"/>
      <c r="AA719" s="68"/>
      <c r="AB719" s="68"/>
      <c r="AC719" s="68"/>
      <c r="AD719" s="68"/>
      <c r="AE719" s="68"/>
      <c r="AF719" s="68"/>
      <c r="AG719" s="68"/>
      <c r="AH719" s="68"/>
      <c r="AI719" s="68"/>
      <c r="AJ719" s="68"/>
    </row>
    <row r="720" spans="1:36" ht="15.75" customHeight="1" x14ac:dyDescent="0.3">
      <c r="A720" s="68"/>
      <c r="B720" s="68"/>
      <c r="C720" s="68"/>
      <c r="D720" s="68"/>
      <c r="E720" s="68"/>
      <c r="F720" s="68"/>
      <c r="G720" s="68"/>
      <c r="H720" s="68"/>
      <c r="I720" s="68"/>
      <c r="J720" s="68"/>
      <c r="K720" s="68"/>
      <c r="L720" s="68"/>
      <c r="M720" s="68"/>
      <c r="N720" s="68"/>
      <c r="O720" s="68"/>
      <c r="P720" s="68"/>
      <c r="Q720" s="68"/>
      <c r="R720" s="68"/>
      <c r="S720" s="68"/>
      <c r="T720" s="68"/>
      <c r="U720" s="68"/>
      <c r="V720" s="68"/>
      <c r="W720" s="68"/>
      <c r="X720" s="68"/>
      <c r="Y720" s="68"/>
      <c r="Z720" s="68"/>
      <c r="AA720" s="68"/>
      <c r="AB720" s="68"/>
      <c r="AC720" s="68"/>
      <c r="AD720" s="68"/>
      <c r="AE720" s="68"/>
      <c r="AF720" s="68"/>
      <c r="AG720" s="68"/>
      <c r="AH720" s="68"/>
      <c r="AI720" s="68"/>
      <c r="AJ720" s="68"/>
    </row>
    <row r="721" spans="1:36" ht="15.75" customHeight="1" x14ac:dyDescent="0.3">
      <c r="A721" s="68"/>
      <c r="B721" s="68"/>
      <c r="C721" s="68"/>
      <c r="D721" s="68"/>
      <c r="E721" s="68"/>
      <c r="F721" s="68"/>
      <c r="G721" s="68"/>
      <c r="H721" s="68"/>
      <c r="I721" s="68"/>
      <c r="J721" s="68"/>
      <c r="K721" s="68"/>
      <c r="L721" s="68"/>
      <c r="M721" s="68"/>
      <c r="N721" s="68"/>
      <c r="O721" s="68"/>
      <c r="P721" s="68"/>
      <c r="Q721" s="68"/>
      <c r="R721" s="68"/>
      <c r="S721" s="68"/>
      <c r="T721" s="68"/>
      <c r="U721" s="68"/>
      <c r="V721" s="68"/>
      <c r="W721" s="68"/>
      <c r="X721" s="68"/>
      <c r="Y721" s="68"/>
      <c r="Z721" s="68"/>
      <c r="AA721" s="68"/>
      <c r="AB721" s="68"/>
      <c r="AC721" s="68"/>
      <c r="AD721" s="68"/>
      <c r="AE721" s="68"/>
      <c r="AF721" s="68"/>
      <c r="AG721" s="68"/>
      <c r="AH721" s="68"/>
      <c r="AI721" s="68"/>
      <c r="AJ721" s="68"/>
    </row>
    <row r="722" spans="1:36" ht="15.75" customHeight="1" x14ac:dyDescent="0.3">
      <c r="A722" s="68"/>
      <c r="B722" s="68"/>
      <c r="C722" s="68"/>
      <c r="D722" s="68"/>
      <c r="E722" s="68"/>
      <c r="F722" s="68"/>
      <c r="G722" s="68"/>
      <c r="H722" s="68"/>
      <c r="I722" s="68"/>
      <c r="J722" s="68"/>
      <c r="K722" s="68"/>
      <c r="L722" s="68"/>
      <c r="M722" s="68"/>
      <c r="N722" s="68"/>
      <c r="O722" s="68"/>
      <c r="P722" s="68"/>
      <c r="Q722" s="68"/>
      <c r="R722" s="68"/>
      <c r="S722" s="68"/>
      <c r="T722" s="68"/>
      <c r="U722" s="68"/>
      <c r="V722" s="68"/>
      <c r="W722" s="68"/>
      <c r="X722" s="68"/>
      <c r="Y722" s="68"/>
      <c r="Z722" s="68"/>
      <c r="AA722" s="68"/>
      <c r="AB722" s="68"/>
      <c r="AC722" s="68"/>
      <c r="AD722" s="68"/>
      <c r="AE722" s="68"/>
      <c r="AF722" s="68"/>
      <c r="AG722" s="68"/>
      <c r="AH722" s="68"/>
      <c r="AI722" s="68"/>
      <c r="AJ722" s="68"/>
    </row>
    <row r="723" spans="1:36" ht="15.75" customHeight="1" x14ac:dyDescent="0.3">
      <c r="A723" s="68"/>
      <c r="B723" s="68"/>
      <c r="C723" s="68"/>
      <c r="D723" s="68"/>
      <c r="E723" s="68"/>
      <c r="F723" s="68"/>
      <c r="G723" s="68"/>
      <c r="H723" s="68"/>
      <c r="I723" s="68"/>
      <c r="J723" s="68"/>
      <c r="K723" s="68"/>
      <c r="L723" s="68"/>
      <c r="M723" s="68"/>
      <c r="N723" s="68"/>
      <c r="O723" s="68"/>
      <c r="P723" s="68"/>
      <c r="Q723" s="68"/>
      <c r="R723" s="68"/>
      <c r="S723" s="68"/>
      <c r="T723" s="68"/>
      <c r="U723" s="68"/>
      <c r="V723" s="68"/>
      <c r="W723" s="68"/>
      <c r="X723" s="68"/>
      <c r="Y723" s="68"/>
      <c r="Z723" s="68"/>
      <c r="AA723" s="68"/>
      <c r="AB723" s="68"/>
      <c r="AC723" s="68"/>
      <c r="AD723" s="68"/>
      <c r="AE723" s="68"/>
      <c r="AF723" s="68"/>
      <c r="AG723" s="68"/>
      <c r="AH723" s="68"/>
      <c r="AI723" s="68"/>
      <c r="AJ723" s="68"/>
    </row>
    <row r="724" spans="1:36" ht="15.75" customHeight="1" x14ac:dyDescent="0.3">
      <c r="A724" s="68"/>
      <c r="B724" s="68"/>
      <c r="C724" s="68"/>
      <c r="D724" s="68"/>
      <c r="E724" s="68"/>
      <c r="F724" s="68"/>
      <c r="G724" s="68"/>
      <c r="H724" s="68"/>
      <c r="I724" s="68"/>
      <c r="J724" s="68"/>
      <c r="K724" s="68"/>
      <c r="L724" s="68"/>
      <c r="M724" s="68"/>
      <c r="N724" s="68"/>
      <c r="O724" s="68"/>
      <c r="P724" s="68"/>
      <c r="Q724" s="68"/>
      <c r="R724" s="68"/>
      <c r="S724" s="68"/>
      <c r="T724" s="68"/>
      <c r="U724" s="68"/>
      <c r="V724" s="68"/>
      <c r="W724" s="68"/>
      <c r="X724" s="68"/>
      <c r="Y724" s="68"/>
      <c r="Z724" s="68"/>
      <c r="AA724" s="68"/>
      <c r="AB724" s="68"/>
      <c r="AC724" s="68"/>
      <c r="AD724" s="68"/>
      <c r="AE724" s="68"/>
      <c r="AF724" s="68"/>
      <c r="AG724" s="68"/>
      <c r="AH724" s="68"/>
      <c r="AI724" s="68"/>
      <c r="AJ724" s="68"/>
    </row>
    <row r="725" spans="1:36" ht="15.75" customHeight="1" x14ac:dyDescent="0.3">
      <c r="A725" s="68"/>
      <c r="B725" s="68"/>
      <c r="C725" s="68"/>
      <c r="D725" s="68"/>
      <c r="E725" s="68"/>
      <c r="F725" s="68"/>
      <c r="G725" s="68"/>
      <c r="H725" s="68"/>
      <c r="I725" s="68"/>
      <c r="J725" s="68"/>
      <c r="K725" s="68"/>
      <c r="L725" s="68"/>
      <c r="M725" s="68"/>
      <c r="N725" s="68"/>
      <c r="O725" s="68"/>
      <c r="P725" s="68"/>
      <c r="Q725" s="68"/>
      <c r="R725" s="68"/>
      <c r="S725" s="68"/>
      <c r="T725" s="68"/>
      <c r="U725" s="68"/>
      <c r="V725" s="68"/>
      <c r="W725" s="68"/>
      <c r="X725" s="68"/>
      <c r="Y725" s="68"/>
      <c r="Z725" s="68"/>
      <c r="AA725" s="68"/>
      <c r="AB725" s="68"/>
      <c r="AC725" s="68"/>
      <c r="AD725" s="68"/>
      <c r="AE725" s="68"/>
      <c r="AF725" s="68"/>
      <c r="AG725" s="68"/>
      <c r="AH725" s="68"/>
      <c r="AI725" s="68"/>
      <c r="AJ725" s="68"/>
    </row>
    <row r="726" spans="1:36" ht="15.75" customHeight="1" x14ac:dyDescent="0.3">
      <c r="A726" s="68"/>
      <c r="B726" s="68"/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  <c r="N726" s="68"/>
      <c r="O726" s="68"/>
      <c r="P726" s="68"/>
      <c r="Q726" s="68"/>
      <c r="R726" s="68"/>
      <c r="S726" s="68"/>
      <c r="T726" s="68"/>
      <c r="U726" s="68"/>
      <c r="V726" s="68"/>
      <c r="W726" s="68"/>
      <c r="X726" s="68"/>
      <c r="Y726" s="68"/>
      <c r="Z726" s="68"/>
      <c r="AA726" s="68"/>
      <c r="AB726" s="68"/>
      <c r="AC726" s="68"/>
      <c r="AD726" s="68"/>
      <c r="AE726" s="68"/>
      <c r="AF726" s="68"/>
      <c r="AG726" s="68"/>
      <c r="AH726" s="68"/>
      <c r="AI726" s="68"/>
      <c r="AJ726" s="68"/>
    </row>
    <row r="727" spans="1:36" ht="15.75" customHeight="1" x14ac:dyDescent="0.3">
      <c r="A727" s="68"/>
      <c r="B727" s="68"/>
      <c r="C727" s="68"/>
      <c r="D727" s="68"/>
      <c r="E727" s="68"/>
      <c r="F727" s="68"/>
      <c r="G727" s="68"/>
      <c r="H727" s="68"/>
      <c r="I727" s="68"/>
      <c r="J727" s="68"/>
      <c r="K727" s="68"/>
      <c r="L727" s="68"/>
      <c r="M727" s="68"/>
      <c r="N727" s="68"/>
      <c r="O727" s="68"/>
      <c r="P727" s="68"/>
      <c r="Q727" s="68"/>
      <c r="R727" s="68"/>
      <c r="S727" s="68"/>
      <c r="T727" s="68"/>
      <c r="U727" s="68"/>
      <c r="V727" s="68"/>
      <c r="W727" s="68"/>
      <c r="X727" s="68"/>
      <c r="Y727" s="68"/>
      <c r="Z727" s="68"/>
      <c r="AA727" s="68"/>
      <c r="AB727" s="68"/>
      <c r="AC727" s="68"/>
      <c r="AD727" s="68"/>
      <c r="AE727" s="68"/>
      <c r="AF727" s="68"/>
      <c r="AG727" s="68"/>
      <c r="AH727" s="68"/>
      <c r="AI727" s="68"/>
      <c r="AJ727" s="68"/>
    </row>
    <row r="728" spans="1:36" ht="15.75" customHeight="1" x14ac:dyDescent="0.3">
      <c r="A728" s="68"/>
      <c r="B728" s="68"/>
      <c r="C728" s="68"/>
      <c r="D728" s="68"/>
      <c r="E728" s="68"/>
      <c r="F728" s="68"/>
      <c r="G728" s="68"/>
      <c r="H728" s="68"/>
      <c r="I728" s="68"/>
      <c r="J728" s="68"/>
      <c r="K728" s="68"/>
      <c r="L728" s="68"/>
      <c r="M728" s="68"/>
      <c r="N728" s="68"/>
      <c r="O728" s="68"/>
      <c r="P728" s="68"/>
      <c r="Q728" s="68"/>
      <c r="R728" s="68"/>
      <c r="S728" s="68"/>
      <c r="T728" s="68"/>
      <c r="U728" s="68"/>
      <c r="V728" s="68"/>
      <c r="W728" s="68"/>
      <c r="X728" s="68"/>
      <c r="Y728" s="68"/>
      <c r="Z728" s="68"/>
      <c r="AA728" s="68"/>
      <c r="AB728" s="68"/>
      <c r="AC728" s="68"/>
      <c r="AD728" s="68"/>
      <c r="AE728" s="68"/>
      <c r="AF728" s="68"/>
      <c r="AG728" s="68"/>
      <c r="AH728" s="68"/>
      <c r="AI728" s="68"/>
      <c r="AJ728" s="68"/>
    </row>
    <row r="729" spans="1:36" ht="15.75" customHeight="1" x14ac:dyDescent="0.3">
      <c r="A729" s="68"/>
      <c r="B729" s="68"/>
      <c r="C729" s="68"/>
      <c r="D729" s="68"/>
      <c r="E729" s="68"/>
      <c r="F729" s="68"/>
      <c r="G729" s="68"/>
      <c r="H729" s="68"/>
      <c r="I729" s="68"/>
      <c r="J729" s="68"/>
      <c r="K729" s="68"/>
      <c r="L729" s="68"/>
      <c r="M729" s="68"/>
      <c r="N729" s="68"/>
      <c r="O729" s="68"/>
      <c r="P729" s="68"/>
      <c r="Q729" s="68"/>
      <c r="R729" s="68"/>
      <c r="S729" s="68"/>
      <c r="T729" s="68"/>
      <c r="U729" s="68"/>
      <c r="V729" s="68"/>
      <c r="W729" s="68"/>
      <c r="X729" s="68"/>
      <c r="Y729" s="68"/>
      <c r="Z729" s="68"/>
      <c r="AA729" s="68"/>
      <c r="AB729" s="68"/>
      <c r="AC729" s="68"/>
      <c r="AD729" s="68"/>
      <c r="AE729" s="68"/>
      <c r="AF729" s="68"/>
      <c r="AG729" s="68"/>
      <c r="AH729" s="68"/>
      <c r="AI729" s="68"/>
      <c r="AJ729" s="68"/>
    </row>
    <row r="730" spans="1:36" ht="15.75" customHeight="1" x14ac:dyDescent="0.3">
      <c r="A730" s="68"/>
      <c r="B730" s="68"/>
      <c r="C730" s="68"/>
      <c r="D730" s="68"/>
      <c r="E730" s="68"/>
      <c r="F730" s="68"/>
      <c r="G730" s="68"/>
      <c r="H730" s="68"/>
      <c r="I730" s="68"/>
      <c r="J730" s="68"/>
      <c r="K730" s="68"/>
      <c r="L730" s="68"/>
      <c r="M730" s="68"/>
      <c r="N730" s="68"/>
      <c r="O730" s="68"/>
      <c r="P730" s="68"/>
      <c r="Q730" s="68"/>
      <c r="R730" s="68"/>
      <c r="S730" s="68"/>
      <c r="T730" s="68"/>
      <c r="U730" s="68"/>
      <c r="V730" s="68"/>
      <c r="W730" s="68"/>
      <c r="X730" s="68"/>
      <c r="Y730" s="68"/>
      <c r="Z730" s="68"/>
      <c r="AA730" s="68"/>
      <c r="AB730" s="68"/>
      <c r="AC730" s="68"/>
      <c r="AD730" s="68"/>
      <c r="AE730" s="68"/>
      <c r="AF730" s="68"/>
      <c r="AG730" s="68"/>
      <c r="AH730" s="68"/>
      <c r="AI730" s="68"/>
      <c r="AJ730" s="68"/>
    </row>
    <row r="731" spans="1:36" ht="15.75" customHeight="1" x14ac:dyDescent="0.3">
      <c r="A731" s="68"/>
      <c r="B731" s="68"/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  <c r="O731" s="68"/>
      <c r="P731" s="68"/>
      <c r="Q731" s="68"/>
      <c r="R731" s="68"/>
      <c r="S731" s="68"/>
      <c r="T731" s="68"/>
      <c r="U731" s="68"/>
      <c r="V731" s="68"/>
      <c r="W731" s="68"/>
      <c r="X731" s="68"/>
      <c r="Y731" s="68"/>
      <c r="Z731" s="68"/>
      <c r="AA731" s="68"/>
      <c r="AB731" s="68"/>
      <c r="AC731" s="68"/>
      <c r="AD731" s="68"/>
      <c r="AE731" s="68"/>
      <c r="AF731" s="68"/>
      <c r="AG731" s="68"/>
      <c r="AH731" s="68"/>
      <c r="AI731" s="68"/>
      <c r="AJ731" s="68"/>
    </row>
    <row r="732" spans="1:36" ht="15.75" customHeight="1" x14ac:dyDescent="0.3">
      <c r="A732" s="68"/>
      <c r="B732" s="68"/>
      <c r="C732" s="68"/>
      <c r="D732" s="68"/>
      <c r="E732" s="68"/>
      <c r="F732" s="68"/>
      <c r="G732" s="68"/>
      <c r="H732" s="68"/>
      <c r="I732" s="68"/>
      <c r="J732" s="68"/>
      <c r="K732" s="68"/>
      <c r="L732" s="68"/>
      <c r="M732" s="68"/>
      <c r="N732" s="68"/>
      <c r="O732" s="68"/>
      <c r="P732" s="68"/>
      <c r="Q732" s="68"/>
      <c r="R732" s="68"/>
      <c r="S732" s="68"/>
      <c r="T732" s="68"/>
      <c r="U732" s="68"/>
      <c r="V732" s="68"/>
      <c r="W732" s="68"/>
      <c r="X732" s="68"/>
      <c r="Y732" s="68"/>
      <c r="Z732" s="68"/>
      <c r="AA732" s="68"/>
      <c r="AB732" s="68"/>
      <c r="AC732" s="68"/>
      <c r="AD732" s="68"/>
      <c r="AE732" s="68"/>
      <c r="AF732" s="68"/>
      <c r="AG732" s="68"/>
      <c r="AH732" s="68"/>
      <c r="AI732" s="68"/>
      <c r="AJ732" s="68"/>
    </row>
    <row r="733" spans="1:36" ht="15.75" customHeight="1" x14ac:dyDescent="0.3">
      <c r="A733" s="68"/>
      <c r="B733" s="68"/>
      <c r="C733" s="68"/>
      <c r="D733" s="68"/>
      <c r="E733" s="68"/>
      <c r="F733" s="68"/>
      <c r="G733" s="68"/>
      <c r="H733" s="68"/>
      <c r="I733" s="68"/>
      <c r="J733" s="68"/>
      <c r="K733" s="68"/>
      <c r="L733" s="68"/>
      <c r="M733" s="68"/>
      <c r="N733" s="68"/>
      <c r="O733" s="68"/>
      <c r="P733" s="68"/>
      <c r="Q733" s="68"/>
      <c r="R733" s="68"/>
      <c r="S733" s="68"/>
      <c r="T733" s="68"/>
      <c r="U733" s="68"/>
      <c r="V733" s="68"/>
      <c r="W733" s="68"/>
      <c r="X733" s="68"/>
      <c r="Y733" s="68"/>
      <c r="Z733" s="68"/>
      <c r="AA733" s="68"/>
      <c r="AB733" s="68"/>
      <c r="AC733" s="68"/>
      <c r="AD733" s="68"/>
      <c r="AE733" s="68"/>
      <c r="AF733" s="68"/>
      <c r="AG733" s="68"/>
      <c r="AH733" s="68"/>
      <c r="AI733" s="68"/>
      <c r="AJ733" s="68"/>
    </row>
    <row r="734" spans="1:36" ht="15.75" customHeight="1" x14ac:dyDescent="0.3">
      <c r="A734" s="68"/>
      <c r="B734" s="68"/>
      <c r="C734" s="68"/>
      <c r="D734" s="68"/>
      <c r="E734" s="68"/>
      <c r="F734" s="68"/>
      <c r="G734" s="68"/>
      <c r="H734" s="68"/>
      <c r="I734" s="68"/>
      <c r="J734" s="68"/>
      <c r="K734" s="68"/>
      <c r="L734" s="68"/>
      <c r="M734" s="68"/>
      <c r="N734" s="68"/>
      <c r="O734" s="68"/>
      <c r="P734" s="68"/>
      <c r="Q734" s="68"/>
      <c r="R734" s="68"/>
      <c r="S734" s="68"/>
      <c r="T734" s="68"/>
      <c r="U734" s="68"/>
      <c r="V734" s="68"/>
      <c r="W734" s="68"/>
      <c r="X734" s="68"/>
      <c r="Y734" s="68"/>
      <c r="Z734" s="68"/>
      <c r="AA734" s="68"/>
      <c r="AB734" s="68"/>
      <c r="AC734" s="68"/>
      <c r="AD734" s="68"/>
      <c r="AE734" s="68"/>
      <c r="AF734" s="68"/>
      <c r="AG734" s="68"/>
      <c r="AH734" s="68"/>
      <c r="AI734" s="68"/>
      <c r="AJ734" s="68"/>
    </row>
    <row r="735" spans="1:36" ht="15.75" customHeight="1" x14ac:dyDescent="0.3">
      <c r="A735" s="68"/>
      <c r="B735" s="68"/>
      <c r="C735" s="68"/>
      <c r="D735" s="68"/>
      <c r="E735" s="68"/>
      <c r="F735" s="68"/>
      <c r="G735" s="68"/>
      <c r="H735" s="68"/>
      <c r="I735" s="68"/>
      <c r="J735" s="68"/>
      <c r="K735" s="68"/>
      <c r="L735" s="68"/>
      <c r="M735" s="68"/>
      <c r="N735" s="68"/>
      <c r="O735" s="68"/>
      <c r="P735" s="68"/>
      <c r="Q735" s="68"/>
      <c r="R735" s="68"/>
      <c r="S735" s="68"/>
      <c r="T735" s="68"/>
      <c r="U735" s="68"/>
      <c r="V735" s="68"/>
      <c r="W735" s="68"/>
      <c r="X735" s="68"/>
      <c r="Y735" s="68"/>
      <c r="Z735" s="68"/>
      <c r="AA735" s="68"/>
      <c r="AB735" s="68"/>
      <c r="AC735" s="68"/>
      <c r="AD735" s="68"/>
      <c r="AE735" s="68"/>
      <c r="AF735" s="68"/>
      <c r="AG735" s="68"/>
      <c r="AH735" s="68"/>
      <c r="AI735" s="68"/>
      <c r="AJ735" s="68"/>
    </row>
    <row r="736" spans="1:36" ht="15.75" customHeight="1" x14ac:dyDescent="0.3">
      <c r="A736" s="68"/>
      <c r="B736" s="68"/>
      <c r="C736" s="68"/>
      <c r="D736" s="68"/>
      <c r="E736" s="68"/>
      <c r="F736" s="68"/>
      <c r="G736" s="68"/>
      <c r="H736" s="68"/>
      <c r="I736" s="68"/>
      <c r="J736" s="68"/>
      <c r="K736" s="68"/>
      <c r="L736" s="68"/>
      <c r="M736" s="68"/>
      <c r="N736" s="68"/>
      <c r="O736" s="68"/>
      <c r="P736" s="68"/>
      <c r="Q736" s="68"/>
      <c r="R736" s="68"/>
      <c r="S736" s="68"/>
      <c r="T736" s="68"/>
      <c r="U736" s="68"/>
      <c r="V736" s="68"/>
      <c r="W736" s="68"/>
      <c r="X736" s="68"/>
      <c r="Y736" s="68"/>
      <c r="Z736" s="68"/>
      <c r="AA736" s="68"/>
      <c r="AB736" s="68"/>
      <c r="AC736" s="68"/>
      <c r="AD736" s="68"/>
      <c r="AE736" s="68"/>
      <c r="AF736" s="68"/>
      <c r="AG736" s="68"/>
      <c r="AH736" s="68"/>
      <c r="AI736" s="68"/>
      <c r="AJ736" s="68"/>
    </row>
    <row r="737" spans="1:36" ht="15.75" customHeight="1" x14ac:dyDescent="0.3">
      <c r="A737" s="68"/>
      <c r="B737" s="68"/>
      <c r="C737" s="68"/>
      <c r="D737" s="68"/>
      <c r="E737" s="68"/>
      <c r="F737" s="68"/>
      <c r="G737" s="68"/>
      <c r="H737" s="68"/>
      <c r="I737" s="68"/>
      <c r="J737" s="68"/>
      <c r="K737" s="68"/>
      <c r="L737" s="68"/>
      <c r="M737" s="68"/>
      <c r="N737" s="68"/>
      <c r="O737" s="68"/>
      <c r="P737" s="68"/>
      <c r="Q737" s="68"/>
      <c r="R737" s="68"/>
      <c r="S737" s="68"/>
      <c r="T737" s="68"/>
      <c r="U737" s="68"/>
      <c r="V737" s="68"/>
      <c r="W737" s="68"/>
      <c r="X737" s="68"/>
      <c r="Y737" s="68"/>
      <c r="Z737" s="68"/>
      <c r="AA737" s="68"/>
      <c r="AB737" s="68"/>
      <c r="AC737" s="68"/>
      <c r="AD737" s="68"/>
      <c r="AE737" s="68"/>
      <c r="AF737" s="68"/>
      <c r="AG737" s="68"/>
      <c r="AH737" s="68"/>
      <c r="AI737" s="68"/>
      <c r="AJ737" s="68"/>
    </row>
    <row r="738" spans="1:36" ht="15.75" customHeight="1" x14ac:dyDescent="0.3">
      <c r="A738" s="68"/>
      <c r="B738" s="68"/>
      <c r="C738" s="68"/>
      <c r="D738" s="68"/>
      <c r="E738" s="68"/>
      <c r="F738" s="68"/>
      <c r="G738" s="68"/>
      <c r="H738" s="68"/>
      <c r="I738" s="68"/>
      <c r="J738" s="68"/>
      <c r="K738" s="68"/>
      <c r="L738" s="68"/>
      <c r="M738" s="68"/>
      <c r="N738" s="68"/>
      <c r="O738" s="68"/>
      <c r="P738" s="68"/>
      <c r="Q738" s="68"/>
      <c r="R738" s="68"/>
      <c r="S738" s="68"/>
      <c r="T738" s="68"/>
      <c r="U738" s="68"/>
      <c r="V738" s="68"/>
      <c r="W738" s="68"/>
      <c r="X738" s="68"/>
      <c r="Y738" s="68"/>
      <c r="Z738" s="68"/>
      <c r="AA738" s="68"/>
      <c r="AB738" s="68"/>
      <c r="AC738" s="68"/>
      <c r="AD738" s="68"/>
      <c r="AE738" s="68"/>
      <c r="AF738" s="68"/>
      <c r="AG738" s="68"/>
      <c r="AH738" s="68"/>
      <c r="AI738" s="68"/>
      <c r="AJ738" s="68"/>
    </row>
    <row r="739" spans="1:36" ht="15.75" customHeight="1" x14ac:dyDescent="0.3">
      <c r="A739" s="68"/>
      <c r="B739" s="68"/>
      <c r="C739" s="68"/>
      <c r="D739" s="68"/>
      <c r="E739" s="68"/>
      <c r="F739" s="68"/>
      <c r="G739" s="68"/>
      <c r="H739" s="68"/>
      <c r="I739" s="68"/>
      <c r="J739" s="68"/>
      <c r="K739" s="68"/>
      <c r="L739" s="68"/>
      <c r="M739" s="68"/>
      <c r="N739" s="68"/>
      <c r="O739" s="68"/>
      <c r="P739" s="68"/>
      <c r="Q739" s="68"/>
      <c r="R739" s="68"/>
      <c r="S739" s="68"/>
      <c r="T739" s="68"/>
      <c r="U739" s="68"/>
      <c r="V739" s="68"/>
      <c r="W739" s="68"/>
      <c r="X739" s="68"/>
      <c r="Y739" s="68"/>
      <c r="Z739" s="68"/>
      <c r="AA739" s="68"/>
      <c r="AB739" s="68"/>
      <c r="AC739" s="68"/>
      <c r="AD739" s="68"/>
      <c r="AE739" s="68"/>
      <c r="AF739" s="68"/>
      <c r="AG739" s="68"/>
      <c r="AH739" s="68"/>
      <c r="AI739" s="68"/>
      <c r="AJ739" s="68"/>
    </row>
    <row r="740" spans="1:36" ht="15.75" customHeight="1" x14ac:dyDescent="0.3">
      <c r="A740" s="68"/>
      <c r="B740" s="68"/>
      <c r="C740" s="68"/>
      <c r="D740" s="68"/>
      <c r="E740" s="68"/>
      <c r="F740" s="68"/>
      <c r="G740" s="68"/>
      <c r="H740" s="68"/>
      <c r="I740" s="68"/>
      <c r="J740" s="68"/>
      <c r="K740" s="68"/>
      <c r="L740" s="68"/>
      <c r="M740" s="68"/>
      <c r="N740" s="68"/>
      <c r="O740" s="68"/>
      <c r="P740" s="68"/>
      <c r="Q740" s="68"/>
      <c r="R740" s="68"/>
      <c r="S740" s="68"/>
      <c r="T740" s="68"/>
      <c r="U740" s="68"/>
      <c r="V740" s="68"/>
      <c r="W740" s="68"/>
      <c r="X740" s="68"/>
      <c r="Y740" s="68"/>
      <c r="Z740" s="68"/>
      <c r="AA740" s="68"/>
      <c r="AB740" s="68"/>
      <c r="AC740" s="68"/>
      <c r="AD740" s="68"/>
      <c r="AE740" s="68"/>
      <c r="AF740" s="68"/>
      <c r="AG740" s="68"/>
      <c r="AH740" s="68"/>
      <c r="AI740" s="68"/>
      <c r="AJ740" s="68"/>
    </row>
    <row r="741" spans="1:36" ht="15.75" customHeight="1" x14ac:dyDescent="0.3">
      <c r="A741" s="68"/>
      <c r="B741" s="68"/>
      <c r="C741" s="68"/>
      <c r="D741" s="68"/>
      <c r="E741" s="68"/>
      <c r="F741" s="68"/>
      <c r="G741" s="68"/>
      <c r="H741" s="68"/>
      <c r="I741" s="68"/>
      <c r="J741" s="68"/>
      <c r="K741" s="68"/>
      <c r="L741" s="68"/>
      <c r="M741" s="68"/>
      <c r="N741" s="68"/>
      <c r="O741" s="68"/>
      <c r="P741" s="68"/>
      <c r="Q741" s="68"/>
      <c r="R741" s="68"/>
      <c r="S741" s="68"/>
      <c r="T741" s="68"/>
      <c r="U741" s="68"/>
      <c r="V741" s="68"/>
      <c r="W741" s="68"/>
      <c r="X741" s="68"/>
      <c r="Y741" s="68"/>
      <c r="Z741" s="68"/>
      <c r="AA741" s="68"/>
      <c r="AB741" s="68"/>
      <c r="AC741" s="68"/>
      <c r="AD741" s="68"/>
      <c r="AE741" s="68"/>
      <c r="AF741" s="68"/>
      <c r="AG741" s="68"/>
      <c r="AH741" s="68"/>
      <c r="AI741" s="68"/>
      <c r="AJ741" s="68"/>
    </row>
    <row r="742" spans="1:36" ht="15.75" customHeight="1" x14ac:dyDescent="0.3">
      <c r="A742" s="68"/>
      <c r="B742" s="68"/>
      <c r="C742" s="68"/>
      <c r="D742" s="68"/>
      <c r="E742" s="68"/>
      <c r="F742" s="68"/>
      <c r="G742" s="68"/>
      <c r="H742" s="68"/>
      <c r="I742" s="68"/>
      <c r="J742" s="68"/>
      <c r="K742" s="68"/>
      <c r="L742" s="68"/>
      <c r="M742" s="68"/>
      <c r="N742" s="68"/>
      <c r="O742" s="68"/>
      <c r="P742" s="68"/>
      <c r="Q742" s="68"/>
      <c r="R742" s="68"/>
      <c r="S742" s="68"/>
      <c r="T742" s="68"/>
      <c r="U742" s="68"/>
      <c r="V742" s="68"/>
      <c r="W742" s="68"/>
      <c r="X742" s="68"/>
      <c r="Y742" s="68"/>
      <c r="Z742" s="68"/>
      <c r="AA742" s="68"/>
      <c r="AB742" s="68"/>
      <c r="AC742" s="68"/>
      <c r="AD742" s="68"/>
      <c r="AE742" s="68"/>
      <c r="AF742" s="68"/>
      <c r="AG742" s="68"/>
      <c r="AH742" s="68"/>
      <c r="AI742" s="68"/>
      <c r="AJ742" s="68"/>
    </row>
    <row r="743" spans="1:36" ht="15.75" customHeight="1" x14ac:dyDescent="0.3">
      <c r="A743" s="68"/>
      <c r="B743" s="68"/>
      <c r="C743" s="68"/>
      <c r="D743" s="68"/>
      <c r="E743" s="68"/>
      <c r="F743" s="68"/>
      <c r="G743" s="68"/>
      <c r="H743" s="68"/>
      <c r="I743" s="68"/>
      <c r="J743" s="68"/>
      <c r="K743" s="68"/>
      <c r="L743" s="68"/>
      <c r="M743" s="68"/>
      <c r="N743" s="68"/>
      <c r="O743" s="68"/>
      <c r="P743" s="68"/>
      <c r="Q743" s="68"/>
      <c r="R743" s="68"/>
      <c r="S743" s="68"/>
      <c r="T743" s="68"/>
      <c r="U743" s="68"/>
      <c r="V743" s="68"/>
      <c r="W743" s="68"/>
      <c r="X743" s="68"/>
      <c r="Y743" s="68"/>
      <c r="Z743" s="68"/>
      <c r="AA743" s="68"/>
      <c r="AB743" s="68"/>
      <c r="AC743" s="68"/>
      <c r="AD743" s="68"/>
      <c r="AE743" s="68"/>
      <c r="AF743" s="68"/>
      <c r="AG743" s="68"/>
      <c r="AH743" s="68"/>
      <c r="AI743" s="68"/>
      <c r="AJ743" s="68"/>
    </row>
    <row r="744" spans="1:36" ht="15.75" customHeight="1" x14ac:dyDescent="0.3">
      <c r="A744" s="68"/>
      <c r="B744" s="68"/>
      <c r="C744" s="68"/>
      <c r="D744" s="68"/>
      <c r="E744" s="68"/>
      <c r="F744" s="68"/>
      <c r="G744" s="68"/>
      <c r="H744" s="68"/>
      <c r="I744" s="68"/>
      <c r="J744" s="68"/>
      <c r="K744" s="68"/>
      <c r="L744" s="68"/>
      <c r="M744" s="68"/>
      <c r="N744" s="68"/>
      <c r="O744" s="68"/>
      <c r="P744" s="68"/>
      <c r="Q744" s="68"/>
      <c r="R744" s="68"/>
      <c r="S744" s="68"/>
      <c r="T744" s="68"/>
      <c r="U744" s="68"/>
      <c r="V744" s="68"/>
      <c r="W744" s="68"/>
      <c r="X744" s="68"/>
      <c r="Y744" s="68"/>
      <c r="Z744" s="68"/>
      <c r="AA744" s="68"/>
      <c r="AB744" s="68"/>
      <c r="AC744" s="68"/>
      <c r="AD744" s="68"/>
      <c r="AE744" s="68"/>
      <c r="AF744" s="68"/>
      <c r="AG744" s="68"/>
      <c r="AH744" s="68"/>
      <c r="AI744" s="68"/>
      <c r="AJ744" s="68"/>
    </row>
    <row r="745" spans="1:36" ht="15.75" customHeight="1" x14ac:dyDescent="0.3">
      <c r="A745" s="68"/>
      <c r="B745" s="68"/>
      <c r="C745" s="68"/>
      <c r="D745" s="68"/>
      <c r="E745" s="68"/>
      <c r="F745" s="68"/>
      <c r="G745" s="68"/>
      <c r="H745" s="68"/>
      <c r="I745" s="68"/>
      <c r="J745" s="68"/>
      <c r="K745" s="68"/>
      <c r="L745" s="68"/>
      <c r="M745" s="68"/>
      <c r="N745" s="68"/>
      <c r="O745" s="68"/>
      <c r="P745" s="68"/>
      <c r="Q745" s="68"/>
      <c r="R745" s="68"/>
      <c r="S745" s="68"/>
      <c r="T745" s="68"/>
      <c r="U745" s="68"/>
      <c r="V745" s="68"/>
      <c r="W745" s="68"/>
      <c r="X745" s="68"/>
      <c r="Y745" s="68"/>
      <c r="Z745" s="68"/>
      <c r="AA745" s="68"/>
      <c r="AB745" s="68"/>
      <c r="AC745" s="68"/>
      <c r="AD745" s="68"/>
      <c r="AE745" s="68"/>
      <c r="AF745" s="68"/>
      <c r="AG745" s="68"/>
      <c r="AH745" s="68"/>
      <c r="AI745" s="68"/>
      <c r="AJ745" s="68"/>
    </row>
    <row r="746" spans="1:36" ht="15.75" customHeight="1" x14ac:dyDescent="0.3">
      <c r="A746" s="68"/>
      <c r="B746" s="68"/>
      <c r="C746" s="68"/>
      <c r="D746" s="68"/>
      <c r="E746" s="68"/>
      <c r="F746" s="68"/>
      <c r="G746" s="68"/>
      <c r="H746" s="68"/>
      <c r="I746" s="68"/>
      <c r="J746" s="68"/>
      <c r="K746" s="68"/>
      <c r="L746" s="68"/>
      <c r="M746" s="68"/>
      <c r="N746" s="68"/>
      <c r="O746" s="68"/>
      <c r="P746" s="68"/>
      <c r="Q746" s="68"/>
      <c r="R746" s="68"/>
      <c r="S746" s="68"/>
      <c r="T746" s="68"/>
      <c r="U746" s="68"/>
      <c r="V746" s="68"/>
      <c r="W746" s="68"/>
      <c r="X746" s="68"/>
      <c r="Y746" s="68"/>
      <c r="Z746" s="68"/>
      <c r="AA746" s="68"/>
      <c r="AB746" s="68"/>
      <c r="AC746" s="68"/>
      <c r="AD746" s="68"/>
      <c r="AE746" s="68"/>
      <c r="AF746" s="68"/>
      <c r="AG746" s="68"/>
      <c r="AH746" s="68"/>
      <c r="AI746" s="68"/>
      <c r="AJ746" s="68"/>
    </row>
    <row r="747" spans="1:36" ht="15.75" customHeight="1" x14ac:dyDescent="0.3">
      <c r="A747" s="68"/>
      <c r="B747" s="68"/>
      <c r="C747" s="68"/>
      <c r="D747" s="68"/>
      <c r="E747" s="68"/>
      <c r="F747" s="68"/>
      <c r="G747" s="68"/>
      <c r="H747" s="68"/>
      <c r="I747" s="68"/>
      <c r="J747" s="68"/>
      <c r="K747" s="68"/>
      <c r="L747" s="68"/>
      <c r="M747" s="68"/>
      <c r="N747" s="68"/>
      <c r="O747" s="68"/>
      <c r="P747" s="68"/>
      <c r="Q747" s="68"/>
      <c r="R747" s="68"/>
      <c r="S747" s="68"/>
      <c r="T747" s="68"/>
      <c r="U747" s="68"/>
      <c r="V747" s="68"/>
      <c r="W747" s="68"/>
      <c r="X747" s="68"/>
      <c r="Y747" s="68"/>
      <c r="Z747" s="68"/>
      <c r="AA747" s="68"/>
      <c r="AB747" s="68"/>
      <c r="AC747" s="68"/>
      <c r="AD747" s="68"/>
      <c r="AE747" s="68"/>
      <c r="AF747" s="68"/>
      <c r="AG747" s="68"/>
      <c r="AH747" s="68"/>
      <c r="AI747" s="68"/>
      <c r="AJ747" s="68"/>
    </row>
    <row r="748" spans="1:36" ht="15.75" customHeight="1" x14ac:dyDescent="0.3">
      <c r="A748" s="68"/>
      <c r="B748" s="68"/>
      <c r="C748" s="68"/>
      <c r="D748" s="68"/>
      <c r="E748" s="68"/>
      <c r="F748" s="68"/>
      <c r="G748" s="68"/>
      <c r="H748" s="68"/>
      <c r="I748" s="68"/>
      <c r="J748" s="68"/>
      <c r="K748" s="68"/>
      <c r="L748" s="68"/>
      <c r="M748" s="68"/>
      <c r="N748" s="68"/>
      <c r="O748" s="68"/>
      <c r="P748" s="68"/>
      <c r="Q748" s="68"/>
      <c r="R748" s="68"/>
      <c r="S748" s="68"/>
      <c r="T748" s="68"/>
      <c r="U748" s="68"/>
      <c r="V748" s="68"/>
      <c r="W748" s="68"/>
      <c r="X748" s="68"/>
      <c r="Y748" s="68"/>
      <c r="Z748" s="68"/>
      <c r="AA748" s="68"/>
      <c r="AB748" s="68"/>
      <c r="AC748" s="68"/>
      <c r="AD748" s="68"/>
      <c r="AE748" s="68"/>
      <c r="AF748" s="68"/>
      <c r="AG748" s="68"/>
      <c r="AH748" s="68"/>
      <c r="AI748" s="68"/>
      <c r="AJ748" s="68"/>
    </row>
    <row r="749" spans="1:36" ht="15.75" customHeight="1" x14ac:dyDescent="0.3">
      <c r="A749" s="68"/>
      <c r="B749" s="68"/>
      <c r="C749" s="68"/>
      <c r="D749" s="68"/>
      <c r="E749" s="68"/>
      <c r="F749" s="68"/>
      <c r="G749" s="68"/>
      <c r="H749" s="68"/>
      <c r="I749" s="68"/>
      <c r="J749" s="68"/>
      <c r="K749" s="68"/>
      <c r="L749" s="68"/>
      <c r="M749" s="68"/>
      <c r="N749" s="68"/>
      <c r="O749" s="68"/>
      <c r="P749" s="68"/>
      <c r="Q749" s="68"/>
      <c r="R749" s="68"/>
      <c r="S749" s="68"/>
      <c r="T749" s="68"/>
      <c r="U749" s="68"/>
      <c r="V749" s="68"/>
      <c r="W749" s="68"/>
      <c r="X749" s="68"/>
      <c r="Y749" s="68"/>
      <c r="Z749" s="68"/>
      <c r="AA749" s="68"/>
      <c r="AB749" s="68"/>
      <c r="AC749" s="68"/>
      <c r="AD749" s="68"/>
      <c r="AE749" s="68"/>
      <c r="AF749" s="68"/>
      <c r="AG749" s="68"/>
      <c r="AH749" s="68"/>
      <c r="AI749" s="68"/>
      <c r="AJ749" s="68"/>
    </row>
    <row r="750" spans="1:36" ht="15.75" customHeight="1" x14ac:dyDescent="0.3">
      <c r="A750" s="68"/>
      <c r="B750" s="68"/>
      <c r="C750" s="68"/>
      <c r="D750" s="68"/>
      <c r="E750" s="68"/>
      <c r="F750" s="68"/>
      <c r="G750" s="68"/>
      <c r="H750" s="68"/>
      <c r="I750" s="68"/>
      <c r="J750" s="68"/>
      <c r="K750" s="68"/>
      <c r="L750" s="68"/>
      <c r="M750" s="68"/>
      <c r="N750" s="68"/>
      <c r="O750" s="68"/>
      <c r="P750" s="68"/>
      <c r="Q750" s="68"/>
      <c r="R750" s="68"/>
      <c r="S750" s="68"/>
      <c r="T750" s="68"/>
      <c r="U750" s="68"/>
      <c r="V750" s="68"/>
      <c r="W750" s="68"/>
      <c r="X750" s="68"/>
      <c r="Y750" s="68"/>
      <c r="Z750" s="68"/>
      <c r="AA750" s="68"/>
      <c r="AB750" s="68"/>
      <c r="AC750" s="68"/>
      <c r="AD750" s="68"/>
      <c r="AE750" s="68"/>
      <c r="AF750" s="68"/>
      <c r="AG750" s="68"/>
      <c r="AH750" s="68"/>
      <c r="AI750" s="68"/>
      <c r="AJ750" s="68"/>
    </row>
    <row r="751" spans="1:36" ht="15.75" customHeight="1" x14ac:dyDescent="0.3">
      <c r="A751" s="68"/>
      <c r="B751" s="68"/>
      <c r="C751" s="68"/>
      <c r="D751" s="68"/>
      <c r="E751" s="68"/>
      <c r="F751" s="68"/>
      <c r="G751" s="68"/>
      <c r="H751" s="68"/>
      <c r="I751" s="68"/>
      <c r="J751" s="68"/>
      <c r="K751" s="68"/>
      <c r="L751" s="68"/>
      <c r="M751" s="68"/>
      <c r="N751" s="68"/>
      <c r="O751" s="68"/>
      <c r="P751" s="68"/>
      <c r="Q751" s="68"/>
      <c r="R751" s="68"/>
      <c r="S751" s="68"/>
      <c r="T751" s="68"/>
      <c r="U751" s="68"/>
      <c r="V751" s="68"/>
      <c r="W751" s="68"/>
      <c r="X751" s="68"/>
      <c r="Y751" s="68"/>
      <c r="Z751" s="68"/>
      <c r="AA751" s="68"/>
      <c r="AB751" s="68"/>
      <c r="AC751" s="68"/>
      <c r="AD751" s="68"/>
      <c r="AE751" s="68"/>
      <c r="AF751" s="68"/>
      <c r="AG751" s="68"/>
      <c r="AH751" s="68"/>
      <c r="AI751" s="68"/>
      <c r="AJ751" s="68"/>
    </row>
    <row r="752" spans="1:36" ht="15.75" customHeight="1" x14ac:dyDescent="0.3">
      <c r="A752" s="68"/>
      <c r="B752" s="68"/>
      <c r="C752" s="68"/>
      <c r="D752" s="68"/>
      <c r="E752" s="68"/>
      <c r="F752" s="68"/>
      <c r="G752" s="68"/>
      <c r="H752" s="68"/>
      <c r="I752" s="68"/>
      <c r="J752" s="68"/>
      <c r="K752" s="68"/>
      <c r="L752" s="68"/>
      <c r="M752" s="68"/>
      <c r="N752" s="68"/>
      <c r="O752" s="68"/>
      <c r="P752" s="68"/>
      <c r="Q752" s="68"/>
      <c r="R752" s="68"/>
      <c r="S752" s="68"/>
      <c r="T752" s="68"/>
      <c r="U752" s="68"/>
      <c r="V752" s="68"/>
      <c r="W752" s="68"/>
      <c r="X752" s="68"/>
      <c r="Y752" s="68"/>
      <c r="Z752" s="68"/>
      <c r="AA752" s="68"/>
      <c r="AB752" s="68"/>
      <c r="AC752" s="68"/>
      <c r="AD752" s="68"/>
      <c r="AE752" s="68"/>
      <c r="AF752" s="68"/>
      <c r="AG752" s="68"/>
      <c r="AH752" s="68"/>
      <c r="AI752" s="68"/>
      <c r="AJ752" s="68"/>
    </row>
    <row r="753" spans="1:36" ht="15.75" customHeight="1" x14ac:dyDescent="0.3">
      <c r="A753" s="68"/>
      <c r="B753" s="68"/>
      <c r="C753" s="68"/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8"/>
      <c r="O753" s="68"/>
      <c r="P753" s="68"/>
      <c r="Q753" s="68"/>
      <c r="R753" s="68"/>
      <c r="S753" s="68"/>
      <c r="T753" s="68"/>
      <c r="U753" s="68"/>
      <c r="V753" s="68"/>
      <c r="W753" s="68"/>
      <c r="X753" s="68"/>
      <c r="Y753" s="68"/>
      <c r="Z753" s="68"/>
      <c r="AA753" s="68"/>
      <c r="AB753" s="68"/>
      <c r="AC753" s="68"/>
      <c r="AD753" s="68"/>
      <c r="AE753" s="68"/>
      <c r="AF753" s="68"/>
      <c r="AG753" s="68"/>
      <c r="AH753" s="68"/>
      <c r="AI753" s="68"/>
      <c r="AJ753" s="68"/>
    </row>
    <row r="754" spans="1:36" ht="15.75" customHeight="1" x14ac:dyDescent="0.3">
      <c r="A754" s="68"/>
      <c r="B754" s="68"/>
      <c r="C754" s="68"/>
      <c r="D754" s="68"/>
      <c r="E754" s="68"/>
      <c r="F754" s="68"/>
      <c r="G754" s="68"/>
      <c r="H754" s="68"/>
      <c r="I754" s="68"/>
      <c r="J754" s="68"/>
      <c r="K754" s="68"/>
      <c r="L754" s="68"/>
      <c r="M754" s="68"/>
      <c r="N754" s="68"/>
      <c r="O754" s="68"/>
      <c r="P754" s="68"/>
      <c r="Q754" s="68"/>
      <c r="R754" s="68"/>
      <c r="S754" s="68"/>
      <c r="T754" s="68"/>
      <c r="U754" s="68"/>
      <c r="V754" s="68"/>
      <c r="W754" s="68"/>
      <c r="X754" s="68"/>
      <c r="Y754" s="68"/>
      <c r="Z754" s="68"/>
      <c r="AA754" s="68"/>
      <c r="AB754" s="68"/>
      <c r="AC754" s="68"/>
      <c r="AD754" s="68"/>
      <c r="AE754" s="68"/>
      <c r="AF754" s="68"/>
      <c r="AG754" s="68"/>
      <c r="AH754" s="68"/>
      <c r="AI754" s="68"/>
      <c r="AJ754" s="68"/>
    </row>
    <row r="755" spans="1:36" ht="15.75" customHeight="1" x14ac:dyDescent="0.3">
      <c r="A755" s="68"/>
      <c r="B755" s="68"/>
      <c r="C755" s="68"/>
      <c r="D755" s="68"/>
      <c r="E755" s="68"/>
      <c r="F755" s="68"/>
      <c r="G755" s="68"/>
      <c r="H755" s="68"/>
      <c r="I755" s="68"/>
      <c r="J755" s="68"/>
      <c r="K755" s="68"/>
      <c r="L755" s="68"/>
      <c r="M755" s="68"/>
      <c r="N755" s="68"/>
      <c r="O755" s="68"/>
      <c r="P755" s="68"/>
      <c r="Q755" s="68"/>
      <c r="R755" s="68"/>
      <c r="S755" s="68"/>
      <c r="T755" s="68"/>
      <c r="U755" s="68"/>
      <c r="V755" s="68"/>
      <c r="W755" s="68"/>
      <c r="X755" s="68"/>
      <c r="Y755" s="68"/>
      <c r="Z755" s="68"/>
      <c r="AA755" s="68"/>
      <c r="AB755" s="68"/>
      <c r="AC755" s="68"/>
      <c r="AD755" s="68"/>
      <c r="AE755" s="68"/>
      <c r="AF755" s="68"/>
      <c r="AG755" s="68"/>
      <c r="AH755" s="68"/>
      <c r="AI755" s="68"/>
      <c r="AJ755" s="68"/>
    </row>
    <row r="756" spans="1:36" ht="15.75" customHeight="1" x14ac:dyDescent="0.3">
      <c r="A756" s="68"/>
      <c r="B756" s="68"/>
      <c r="C756" s="68"/>
      <c r="D756" s="68"/>
      <c r="E756" s="68"/>
      <c r="F756" s="68"/>
      <c r="G756" s="68"/>
      <c r="H756" s="68"/>
      <c r="I756" s="68"/>
      <c r="J756" s="68"/>
      <c r="K756" s="68"/>
      <c r="L756" s="68"/>
      <c r="M756" s="68"/>
      <c r="N756" s="68"/>
      <c r="O756" s="68"/>
      <c r="P756" s="68"/>
      <c r="Q756" s="68"/>
      <c r="R756" s="68"/>
      <c r="S756" s="68"/>
      <c r="T756" s="68"/>
      <c r="U756" s="68"/>
      <c r="V756" s="68"/>
      <c r="W756" s="68"/>
      <c r="X756" s="68"/>
      <c r="Y756" s="68"/>
      <c r="Z756" s="68"/>
      <c r="AA756" s="68"/>
      <c r="AB756" s="68"/>
      <c r="AC756" s="68"/>
      <c r="AD756" s="68"/>
      <c r="AE756" s="68"/>
      <c r="AF756" s="68"/>
      <c r="AG756" s="68"/>
      <c r="AH756" s="68"/>
      <c r="AI756" s="68"/>
      <c r="AJ756" s="68"/>
    </row>
    <row r="757" spans="1:36" ht="15.75" customHeight="1" x14ac:dyDescent="0.3">
      <c r="A757" s="68"/>
      <c r="B757" s="68"/>
      <c r="C757" s="68"/>
      <c r="D757" s="68"/>
      <c r="E757" s="68"/>
      <c r="F757" s="68"/>
      <c r="G757" s="68"/>
      <c r="H757" s="68"/>
      <c r="I757" s="68"/>
      <c r="J757" s="68"/>
      <c r="K757" s="68"/>
      <c r="L757" s="68"/>
      <c r="M757" s="68"/>
      <c r="N757" s="68"/>
      <c r="O757" s="68"/>
      <c r="P757" s="68"/>
      <c r="Q757" s="68"/>
      <c r="R757" s="68"/>
      <c r="S757" s="68"/>
      <c r="T757" s="68"/>
      <c r="U757" s="68"/>
      <c r="V757" s="68"/>
      <c r="W757" s="68"/>
      <c r="X757" s="68"/>
      <c r="Y757" s="68"/>
      <c r="Z757" s="68"/>
      <c r="AA757" s="68"/>
      <c r="AB757" s="68"/>
      <c r="AC757" s="68"/>
      <c r="AD757" s="68"/>
      <c r="AE757" s="68"/>
      <c r="AF757" s="68"/>
      <c r="AG757" s="68"/>
      <c r="AH757" s="68"/>
      <c r="AI757" s="68"/>
      <c r="AJ757" s="68"/>
    </row>
    <row r="758" spans="1:36" ht="15.75" customHeight="1" x14ac:dyDescent="0.3">
      <c r="A758" s="68"/>
      <c r="B758" s="68"/>
      <c r="C758" s="68"/>
      <c r="D758" s="68"/>
      <c r="E758" s="68"/>
      <c r="F758" s="68"/>
      <c r="G758" s="68"/>
      <c r="H758" s="68"/>
      <c r="I758" s="68"/>
      <c r="J758" s="68"/>
      <c r="K758" s="68"/>
      <c r="L758" s="68"/>
      <c r="M758" s="68"/>
      <c r="N758" s="68"/>
      <c r="O758" s="68"/>
      <c r="P758" s="68"/>
      <c r="Q758" s="68"/>
      <c r="R758" s="68"/>
      <c r="S758" s="68"/>
      <c r="T758" s="68"/>
      <c r="U758" s="68"/>
      <c r="V758" s="68"/>
      <c r="W758" s="68"/>
      <c r="X758" s="68"/>
      <c r="Y758" s="68"/>
      <c r="Z758" s="68"/>
      <c r="AA758" s="68"/>
      <c r="AB758" s="68"/>
      <c r="AC758" s="68"/>
      <c r="AD758" s="68"/>
      <c r="AE758" s="68"/>
      <c r="AF758" s="68"/>
      <c r="AG758" s="68"/>
      <c r="AH758" s="68"/>
      <c r="AI758" s="68"/>
      <c r="AJ758" s="68"/>
    </row>
    <row r="759" spans="1:36" ht="15.75" customHeight="1" x14ac:dyDescent="0.3">
      <c r="A759" s="68"/>
      <c r="B759" s="68"/>
      <c r="C759" s="68"/>
      <c r="D759" s="68"/>
      <c r="E759" s="68"/>
      <c r="F759" s="68"/>
      <c r="G759" s="68"/>
      <c r="H759" s="68"/>
      <c r="I759" s="68"/>
      <c r="J759" s="68"/>
      <c r="K759" s="68"/>
      <c r="L759" s="68"/>
      <c r="M759" s="68"/>
      <c r="N759" s="68"/>
      <c r="O759" s="68"/>
      <c r="P759" s="68"/>
      <c r="Q759" s="68"/>
      <c r="R759" s="68"/>
      <c r="S759" s="68"/>
      <c r="T759" s="68"/>
      <c r="U759" s="68"/>
      <c r="V759" s="68"/>
      <c r="W759" s="68"/>
      <c r="X759" s="68"/>
      <c r="Y759" s="68"/>
      <c r="Z759" s="68"/>
      <c r="AA759" s="68"/>
      <c r="AB759" s="68"/>
      <c r="AC759" s="68"/>
      <c r="AD759" s="68"/>
      <c r="AE759" s="68"/>
      <c r="AF759" s="68"/>
      <c r="AG759" s="68"/>
      <c r="AH759" s="68"/>
      <c r="AI759" s="68"/>
      <c r="AJ759" s="68"/>
    </row>
    <row r="760" spans="1:36" ht="15.75" customHeight="1" x14ac:dyDescent="0.3">
      <c r="A760" s="68"/>
      <c r="B760" s="68"/>
      <c r="C760" s="68"/>
      <c r="D760" s="68"/>
      <c r="E760" s="68"/>
      <c r="F760" s="68"/>
      <c r="G760" s="68"/>
      <c r="H760" s="68"/>
      <c r="I760" s="68"/>
      <c r="J760" s="68"/>
      <c r="K760" s="68"/>
      <c r="L760" s="68"/>
      <c r="M760" s="68"/>
      <c r="N760" s="68"/>
      <c r="O760" s="68"/>
      <c r="P760" s="68"/>
      <c r="Q760" s="68"/>
      <c r="R760" s="68"/>
      <c r="S760" s="68"/>
      <c r="T760" s="68"/>
      <c r="U760" s="68"/>
      <c r="V760" s="68"/>
      <c r="W760" s="68"/>
      <c r="X760" s="68"/>
      <c r="Y760" s="68"/>
      <c r="Z760" s="68"/>
      <c r="AA760" s="68"/>
      <c r="AB760" s="68"/>
      <c r="AC760" s="68"/>
      <c r="AD760" s="68"/>
      <c r="AE760" s="68"/>
      <c r="AF760" s="68"/>
      <c r="AG760" s="68"/>
      <c r="AH760" s="68"/>
      <c r="AI760" s="68"/>
      <c r="AJ760" s="68"/>
    </row>
    <row r="761" spans="1:36" ht="15.75" customHeight="1" x14ac:dyDescent="0.3">
      <c r="A761" s="68"/>
      <c r="B761" s="68"/>
      <c r="C761" s="68"/>
      <c r="D761" s="68"/>
      <c r="E761" s="68"/>
      <c r="F761" s="68"/>
      <c r="G761" s="68"/>
      <c r="H761" s="68"/>
      <c r="I761" s="68"/>
      <c r="J761" s="68"/>
      <c r="K761" s="68"/>
      <c r="L761" s="68"/>
      <c r="M761" s="68"/>
      <c r="N761" s="68"/>
      <c r="O761" s="68"/>
      <c r="P761" s="68"/>
      <c r="Q761" s="68"/>
      <c r="R761" s="68"/>
      <c r="S761" s="68"/>
      <c r="T761" s="68"/>
      <c r="U761" s="68"/>
      <c r="V761" s="68"/>
      <c r="W761" s="68"/>
      <c r="X761" s="68"/>
      <c r="Y761" s="68"/>
      <c r="Z761" s="68"/>
      <c r="AA761" s="68"/>
      <c r="AB761" s="68"/>
      <c r="AC761" s="68"/>
      <c r="AD761" s="68"/>
      <c r="AE761" s="68"/>
      <c r="AF761" s="68"/>
      <c r="AG761" s="68"/>
      <c r="AH761" s="68"/>
      <c r="AI761" s="68"/>
      <c r="AJ761" s="68"/>
    </row>
    <row r="762" spans="1:36" ht="15.75" customHeight="1" x14ac:dyDescent="0.3">
      <c r="A762" s="68"/>
      <c r="B762" s="68"/>
      <c r="C762" s="68"/>
      <c r="D762" s="68"/>
      <c r="E762" s="68"/>
      <c r="F762" s="68"/>
      <c r="G762" s="68"/>
      <c r="H762" s="68"/>
      <c r="I762" s="68"/>
      <c r="J762" s="68"/>
      <c r="K762" s="68"/>
      <c r="L762" s="68"/>
      <c r="M762" s="68"/>
      <c r="N762" s="68"/>
      <c r="O762" s="68"/>
      <c r="P762" s="68"/>
      <c r="Q762" s="68"/>
      <c r="R762" s="68"/>
      <c r="S762" s="68"/>
      <c r="T762" s="68"/>
      <c r="U762" s="68"/>
      <c r="V762" s="68"/>
      <c r="W762" s="68"/>
      <c r="X762" s="68"/>
      <c r="Y762" s="68"/>
      <c r="Z762" s="68"/>
      <c r="AA762" s="68"/>
      <c r="AB762" s="68"/>
      <c r="AC762" s="68"/>
      <c r="AD762" s="68"/>
      <c r="AE762" s="68"/>
      <c r="AF762" s="68"/>
      <c r="AG762" s="68"/>
      <c r="AH762" s="68"/>
      <c r="AI762" s="68"/>
      <c r="AJ762" s="68"/>
    </row>
    <row r="763" spans="1:36" ht="15.75" customHeight="1" x14ac:dyDescent="0.3">
      <c r="A763" s="68"/>
      <c r="B763" s="68"/>
      <c r="C763" s="68"/>
      <c r="D763" s="68"/>
      <c r="E763" s="68"/>
      <c r="F763" s="68"/>
      <c r="G763" s="68"/>
      <c r="H763" s="68"/>
      <c r="I763" s="68"/>
      <c r="J763" s="68"/>
      <c r="K763" s="68"/>
      <c r="L763" s="68"/>
      <c r="M763" s="68"/>
      <c r="N763" s="68"/>
      <c r="O763" s="68"/>
      <c r="P763" s="68"/>
      <c r="Q763" s="68"/>
      <c r="R763" s="68"/>
      <c r="S763" s="68"/>
      <c r="T763" s="68"/>
      <c r="U763" s="68"/>
      <c r="V763" s="68"/>
      <c r="W763" s="68"/>
      <c r="X763" s="68"/>
      <c r="Y763" s="68"/>
      <c r="Z763" s="68"/>
      <c r="AA763" s="68"/>
      <c r="AB763" s="68"/>
      <c r="AC763" s="68"/>
      <c r="AD763" s="68"/>
      <c r="AE763" s="68"/>
      <c r="AF763" s="68"/>
      <c r="AG763" s="68"/>
      <c r="AH763" s="68"/>
      <c r="AI763" s="68"/>
      <c r="AJ763" s="68"/>
    </row>
    <row r="764" spans="1:36" ht="15.75" customHeight="1" x14ac:dyDescent="0.3">
      <c r="A764" s="68"/>
      <c r="B764" s="68"/>
      <c r="C764" s="68"/>
      <c r="D764" s="68"/>
      <c r="E764" s="68"/>
      <c r="F764" s="68"/>
      <c r="G764" s="68"/>
      <c r="H764" s="68"/>
      <c r="I764" s="68"/>
      <c r="J764" s="68"/>
      <c r="K764" s="68"/>
      <c r="L764" s="68"/>
      <c r="M764" s="68"/>
      <c r="N764" s="68"/>
      <c r="O764" s="68"/>
      <c r="P764" s="68"/>
      <c r="Q764" s="68"/>
      <c r="R764" s="68"/>
      <c r="S764" s="68"/>
      <c r="T764" s="68"/>
      <c r="U764" s="68"/>
      <c r="V764" s="68"/>
      <c r="W764" s="68"/>
      <c r="X764" s="68"/>
      <c r="Y764" s="68"/>
      <c r="Z764" s="68"/>
      <c r="AA764" s="68"/>
      <c r="AB764" s="68"/>
      <c r="AC764" s="68"/>
      <c r="AD764" s="68"/>
      <c r="AE764" s="68"/>
      <c r="AF764" s="68"/>
      <c r="AG764" s="68"/>
      <c r="AH764" s="68"/>
      <c r="AI764" s="68"/>
      <c r="AJ764" s="68"/>
    </row>
    <row r="765" spans="1:36" ht="15.75" customHeight="1" x14ac:dyDescent="0.3">
      <c r="A765" s="68"/>
      <c r="B765" s="68"/>
      <c r="C765" s="68"/>
      <c r="D765" s="68"/>
      <c r="E765" s="68"/>
      <c r="F765" s="68"/>
      <c r="G765" s="68"/>
      <c r="H765" s="68"/>
      <c r="I765" s="68"/>
      <c r="J765" s="68"/>
      <c r="K765" s="68"/>
      <c r="L765" s="68"/>
      <c r="M765" s="68"/>
      <c r="N765" s="68"/>
      <c r="O765" s="68"/>
      <c r="P765" s="68"/>
      <c r="Q765" s="68"/>
      <c r="R765" s="68"/>
      <c r="S765" s="68"/>
      <c r="T765" s="68"/>
      <c r="U765" s="68"/>
      <c r="V765" s="68"/>
      <c r="W765" s="68"/>
      <c r="X765" s="68"/>
      <c r="Y765" s="68"/>
      <c r="Z765" s="68"/>
      <c r="AA765" s="68"/>
      <c r="AB765" s="68"/>
      <c r="AC765" s="68"/>
      <c r="AD765" s="68"/>
      <c r="AE765" s="68"/>
      <c r="AF765" s="68"/>
      <c r="AG765" s="68"/>
      <c r="AH765" s="68"/>
      <c r="AI765" s="68"/>
      <c r="AJ765" s="68"/>
    </row>
    <row r="766" spans="1:36" ht="15.75" customHeight="1" x14ac:dyDescent="0.3">
      <c r="A766" s="68"/>
      <c r="B766" s="68"/>
      <c r="C766" s="68"/>
      <c r="D766" s="68"/>
      <c r="E766" s="68"/>
      <c r="F766" s="68"/>
      <c r="G766" s="68"/>
      <c r="H766" s="68"/>
      <c r="I766" s="68"/>
      <c r="J766" s="68"/>
      <c r="K766" s="68"/>
      <c r="L766" s="68"/>
      <c r="M766" s="68"/>
      <c r="N766" s="68"/>
      <c r="O766" s="68"/>
      <c r="P766" s="68"/>
      <c r="Q766" s="68"/>
      <c r="R766" s="68"/>
      <c r="S766" s="68"/>
      <c r="T766" s="68"/>
      <c r="U766" s="68"/>
      <c r="V766" s="68"/>
      <c r="W766" s="68"/>
      <c r="X766" s="68"/>
      <c r="Y766" s="68"/>
      <c r="Z766" s="68"/>
      <c r="AA766" s="68"/>
      <c r="AB766" s="68"/>
      <c r="AC766" s="68"/>
      <c r="AD766" s="68"/>
      <c r="AE766" s="68"/>
      <c r="AF766" s="68"/>
      <c r="AG766" s="68"/>
      <c r="AH766" s="68"/>
      <c r="AI766" s="68"/>
      <c r="AJ766" s="68"/>
    </row>
    <row r="767" spans="1:36" ht="15.75" customHeight="1" x14ac:dyDescent="0.3">
      <c r="A767" s="68"/>
      <c r="B767" s="68"/>
      <c r="C767" s="68"/>
      <c r="D767" s="68"/>
      <c r="E767" s="68"/>
      <c r="F767" s="68"/>
      <c r="G767" s="68"/>
      <c r="H767" s="68"/>
      <c r="I767" s="68"/>
      <c r="J767" s="68"/>
      <c r="K767" s="68"/>
      <c r="L767" s="68"/>
      <c r="M767" s="68"/>
      <c r="N767" s="68"/>
      <c r="O767" s="68"/>
      <c r="P767" s="68"/>
      <c r="Q767" s="68"/>
      <c r="R767" s="68"/>
      <c r="S767" s="68"/>
      <c r="T767" s="68"/>
      <c r="U767" s="68"/>
      <c r="V767" s="68"/>
      <c r="W767" s="68"/>
      <c r="X767" s="68"/>
      <c r="Y767" s="68"/>
      <c r="Z767" s="68"/>
      <c r="AA767" s="68"/>
      <c r="AB767" s="68"/>
      <c r="AC767" s="68"/>
      <c r="AD767" s="68"/>
      <c r="AE767" s="68"/>
      <c r="AF767" s="68"/>
      <c r="AG767" s="68"/>
      <c r="AH767" s="68"/>
      <c r="AI767" s="68"/>
      <c r="AJ767" s="68"/>
    </row>
    <row r="768" spans="1:36" ht="15.75" customHeight="1" x14ac:dyDescent="0.3">
      <c r="A768" s="68"/>
      <c r="B768" s="68"/>
      <c r="C768" s="68"/>
      <c r="D768" s="68"/>
      <c r="E768" s="68"/>
      <c r="F768" s="68"/>
      <c r="G768" s="68"/>
      <c r="H768" s="68"/>
      <c r="I768" s="68"/>
      <c r="J768" s="68"/>
      <c r="K768" s="68"/>
      <c r="L768" s="68"/>
      <c r="M768" s="68"/>
      <c r="N768" s="68"/>
      <c r="O768" s="68"/>
      <c r="P768" s="68"/>
      <c r="Q768" s="68"/>
      <c r="R768" s="68"/>
      <c r="S768" s="68"/>
      <c r="T768" s="68"/>
      <c r="U768" s="68"/>
      <c r="V768" s="68"/>
      <c r="W768" s="68"/>
      <c r="X768" s="68"/>
      <c r="Y768" s="68"/>
      <c r="Z768" s="68"/>
      <c r="AA768" s="68"/>
      <c r="AB768" s="68"/>
      <c r="AC768" s="68"/>
      <c r="AD768" s="68"/>
      <c r="AE768" s="68"/>
      <c r="AF768" s="68"/>
      <c r="AG768" s="68"/>
      <c r="AH768" s="68"/>
      <c r="AI768" s="68"/>
      <c r="AJ768" s="68"/>
    </row>
    <row r="769" spans="1:36" ht="15.75" customHeight="1" x14ac:dyDescent="0.3">
      <c r="A769" s="68"/>
      <c r="B769" s="68"/>
      <c r="C769" s="68"/>
      <c r="D769" s="68"/>
      <c r="E769" s="68"/>
      <c r="F769" s="68"/>
      <c r="G769" s="68"/>
      <c r="H769" s="68"/>
      <c r="I769" s="68"/>
      <c r="J769" s="68"/>
      <c r="K769" s="68"/>
      <c r="L769" s="68"/>
      <c r="M769" s="68"/>
      <c r="N769" s="68"/>
      <c r="O769" s="68"/>
      <c r="P769" s="68"/>
      <c r="Q769" s="68"/>
      <c r="R769" s="68"/>
      <c r="S769" s="68"/>
      <c r="T769" s="68"/>
      <c r="U769" s="68"/>
      <c r="V769" s="68"/>
      <c r="W769" s="68"/>
      <c r="X769" s="68"/>
      <c r="Y769" s="68"/>
      <c r="Z769" s="68"/>
      <c r="AA769" s="68"/>
      <c r="AB769" s="68"/>
      <c r="AC769" s="68"/>
      <c r="AD769" s="68"/>
      <c r="AE769" s="68"/>
      <c r="AF769" s="68"/>
      <c r="AG769" s="68"/>
      <c r="AH769" s="68"/>
      <c r="AI769" s="68"/>
      <c r="AJ769" s="68"/>
    </row>
    <row r="770" spans="1:36" ht="15.75" customHeight="1" x14ac:dyDescent="0.3">
      <c r="A770" s="68"/>
      <c r="B770" s="68"/>
      <c r="C770" s="68"/>
      <c r="D770" s="68"/>
      <c r="E770" s="68"/>
      <c r="F770" s="68"/>
      <c r="G770" s="68"/>
      <c r="H770" s="68"/>
      <c r="I770" s="68"/>
      <c r="J770" s="68"/>
      <c r="K770" s="68"/>
      <c r="L770" s="68"/>
      <c r="M770" s="68"/>
      <c r="N770" s="68"/>
      <c r="O770" s="68"/>
      <c r="P770" s="68"/>
      <c r="Q770" s="68"/>
      <c r="R770" s="68"/>
      <c r="S770" s="68"/>
      <c r="T770" s="68"/>
      <c r="U770" s="68"/>
      <c r="V770" s="68"/>
      <c r="W770" s="68"/>
      <c r="X770" s="68"/>
      <c r="Y770" s="68"/>
      <c r="Z770" s="68"/>
      <c r="AA770" s="68"/>
      <c r="AB770" s="68"/>
      <c r="AC770" s="68"/>
      <c r="AD770" s="68"/>
      <c r="AE770" s="68"/>
      <c r="AF770" s="68"/>
      <c r="AG770" s="68"/>
      <c r="AH770" s="68"/>
      <c r="AI770" s="68"/>
      <c r="AJ770" s="68"/>
    </row>
    <row r="771" spans="1:36" ht="15.75" customHeight="1" x14ac:dyDescent="0.3">
      <c r="A771" s="68"/>
      <c r="B771" s="68"/>
      <c r="C771" s="68"/>
      <c r="D771" s="68"/>
      <c r="E771" s="68"/>
      <c r="F771" s="68"/>
      <c r="G771" s="68"/>
      <c r="H771" s="68"/>
      <c r="I771" s="68"/>
      <c r="J771" s="68"/>
      <c r="K771" s="68"/>
      <c r="L771" s="68"/>
      <c r="M771" s="68"/>
      <c r="N771" s="68"/>
      <c r="O771" s="68"/>
      <c r="P771" s="68"/>
      <c r="Q771" s="68"/>
      <c r="R771" s="68"/>
      <c r="S771" s="68"/>
      <c r="T771" s="68"/>
      <c r="U771" s="68"/>
      <c r="V771" s="68"/>
      <c r="W771" s="68"/>
      <c r="X771" s="68"/>
      <c r="Y771" s="68"/>
      <c r="Z771" s="68"/>
      <c r="AA771" s="68"/>
      <c r="AB771" s="68"/>
      <c r="AC771" s="68"/>
      <c r="AD771" s="68"/>
      <c r="AE771" s="68"/>
      <c r="AF771" s="68"/>
      <c r="AG771" s="68"/>
      <c r="AH771" s="68"/>
      <c r="AI771" s="68"/>
      <c r="AJ771" s="68"/>
    </row>
    <row r="772" spans="1:36" ht="15.75" customHeight="1" x14ac:dyDescent="0.3">
      <c r="A772" s="68"/>
      <c r="B772" s="68"/>
      <c r="C772" s="68"/>
      <c r="D772" s="68"/>
      <c r="E772" s="68"/>
      <c r="F772" s="68"/>
      <c r="G772" s="68"/>
      <c r="H772" s="68"/>
      <c r="I772" s="68"/>
      <c r="J772" s="68"/>
      <c r="K772" s="68"/>
      <c r="L772" s="68"/>
      <c r="M772" s="68"/>
      <c r="N772" s="68"/>
      <c r="O772" s="68"/>
      <c r="P772" s="68"/>
      <c r="Q772" s="68"/>
      <c r="R772" s="68"/>
      <c r="S772" s="68"/>
      <c r="T772" s="68"/>
      <c r="U772" s="68"/>
      <c r="V772" s="68"/>
      <c r="W772" s="68"/>
      <c r="X772" s="68"/>
      <c r="Y772" s="68"/>
      <c r="Z772" s="68"/>
      <c r="AA772" s="68"/>
      <c r="AB772" s="68"/>
      <c r="AC772" s="68"/>
      <c r="AD772" s="68"/>
      <c r="AE772" s="68"/>
      <c r="AF772" s="68"/>
      <c r="AG772" s="68"/>
      <c r="AH772" s="68"/>
      <c r="AI772" s="68"/>
      <c r="AJ772" s="68"/>
    </row>
    <row r="773" spans="1:36" ht="15.75" customHeight="1" x14ac:dyDescent="0.3">
      <c r="A773" s="68"/>
      <c r="B773" s="68"/>
      <c r="C773" s="68"/>
      <c r="D773" s="68"/>
      <c r="E773" s="68"/>
      <c r="F773" s="68"/>
      <c r="G773" s="68"/>
      <c r="H773" s="68"/>
      <c r="I773" s="68"/>
      <c r="J773" s="68"/>
      <c r="K773" s="68"/>
      <c r="L773" s="68"/>
      <c r="M773" s="68"/>
      <c r="N773" s="68"/>
      <c r="O773" s="68"/>
      <c r="P773" s="68"/>
      <c r="Q773" s="68"/>
      <c r="R773" s="68"/>
      <c r="S773" s="68"/>
      <c r="T773" s="68"/>
      <c r="U773" s="68"/>
      <c r="V773" s="68"/>
      <c r="W773" s="68"/>
      <c r="X773" s="68"/>
      <c r="Y773" s="68"/>
      <c r="Z773" s="68"/>
      <c r="AA773" s="68"/>
      <c r="AB773" s="68"/>
      <c r="AC773" s="68"/>
      <c r="AD773" s="68"/>
      <c r="AE773" s="68"/>
      <c r="AF773" s="68"/>
      <c r="AG773" s="68"/>
      <c r="AH773" s="68"/>
      <c r="AI773" s="68"/>
      <c r="AJ773" s="68"/>
    </row>
    <row r="774" spans="1:36" ht="15.75" customHeight="1" x14ac:dyDescent="0.3">
      <c r="A774" s="68"/>
      <c r="B774" s="68"/>
      <c r="C774" s="68"/>
      <c r="D774" s="68"/>
      <c r="E774" s="68"/>
      <c r="F774" s="68"/>
      <c r="G774" s="68"/>
      <c r="H774" s="68"/>
      <c r="I774" s="68"/>
      <c r="J774" s="68"/>
      <c r="K774" s="68"/>
      <c r="L774" s="68"/>
      <c r="M774" s="68"/>
      <c r="N774" s="68"/>
      <c r="O774" s="68"/>
      <c r="P774" s="68"/>
      <c r="Q774" s="68"/>
      <c r="R774" s="68"/>
      <c r="S774" s="68"/>
      <c r="T774" s="68"/>
      <c r="U774" s="68"/>
      <c r="V774" s="68"/>
      <c r="W774" s="68"/>
      <c r="X774" s="68"/>
      <c r="Y774" s="68"/>
      <c r="Z774" s="68"/>
      <c r="AA774" s="68"/>
      <c r="AB774" s="68"/>
      <c r="AC774" s="68"/>
      <c r="AD774" s="68"/>
      <c r="AE774" s="68"/>
      <c r="AF774" s="68"/>
      <c r="AG774" s="68"/>
      <c r="AH774" s="68"/>
      <c r="AI774" s="68"/>
      <c r="AJ774" s="68"/>
    </row>
    <row r="775" spans="1:36" ht="15.75" customHeight="1" x14ac:dyDescent="0.3">
      <c r="A775" s="68"/>
      <c r="B775" s="68"/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8"/>
      <c r="O775" s="68"/>
      <c r="P775" s="68"/>
      <c r="Q775" s="68"/>
      <c r="R775" s="68"/>
      <c r="S775" s="68"/>
      <c r="T775" s="68"/>
      <c r="U775" s="68"/>
      <c r="V775" s="68"/>
      <c r="W775" s="68"/>
      <c r="X775" s="68"/>
      <c r="Y775" s="68"/>
      <c r="Z775" s="68"/>
      <c r="AA775" s="68"/>
      <c r="AB775" s="68"/>
      <c r="AC775" s="68"/>
      <c r="AD775" s="68"/>
      <c r="AE775" s="68"/>
      <c r="AF775" s="68"/>
      <c r="AG775" s="68"/>
      <c r="AH775" s="68"/>
      <c r="AI775" s="68"/>
      <c r="AJ775" s="68"/>
    </row>
    <row r="776" spans="1:36" ht="15.75" customHeight="1" x14ac:dyDescent="0.3">
      <c r="A776" s="68"/>
      <c r="B776" s="68"/>
      <c r="C776" s="68"/>
      <c r="D776" s="68"/>
      <c r="E776" s="68"/>
      <c r="F776" s="68"/>
      <c r="G776" s="68"/>
      <c r="H776" s="68"/>
      <c r="I776" s="68"/>
      <c r="J776" s="68"/>
      <c r="K776" s="68"/>
      <c r="L776" s="68"/>
      <c r="M776" s="68"/>
      <c r="N776" s="68"/>
      <c r="O776" s="68"/>
      <c r="P776" s="68"/>
      <c r="Q776" s="68"/>
      <c r="R776" s="68"/>
      <c r="S776" s="68"/>
      <c r="T776" s="68"/>
      <c r="U776" s="68"/>
      <c r="V776" s="68"/>
      <c r="W776" s="68"/>
      <c r="X776" s="68"/>
      <c r="Y776" s="68"/>
      <c r="Z776" s="68"/>
      <c r="AA776" s="68"/>
      <c r="AB776" s="68"/>
      <c r="AC776" s="68"/>
      <c r="AD776" s="68"/>
      <c r="AE776" s="68"/>
      <c r="AF776" s="68"/>
      <c r="AG776" s="68"/>
      <c r="AH776" s="68"/>
      <c r="AI776" s="68"/>
      <c r="AJ776" s="68"/>
    </row>
    <row r="777" spans="1:36" ht="15.75" customHeight="1" x14ac:dyDescent="0.3">
      <c r="A777" s="68"/>
      <c r="B777" s="68"/>
      <c r="C777" s="68"/>
      <c r="D777" s="68"/>
      <c r="E777" s="68"/>
      <c r="F777" s="68"/>
      <c r="G777" s="68"/>
      <c r="H777" s="68"/>
      <c r="I777" s="68"/>
      <c r="J777" s="68"/>
      <c r="K777" s="68"/>
      <c r="L777" s="68"/>
      <c r="M777" s="68"/>
      <c r="N777" s="68"/>
      <c r="O777" s="68"/>
      <c r="P777" s="68"/>
      <c r="Q777" s="68"/>
      <c r="R777" s="68"/>
      <c r="S777" s="68"/>
      <c r="T777" s="68"/>
      <c r="U777" s="68"/>
      <c r="V777" s="68"/>
      <c r="W777" s="68"/>
      <c r="X777" s="68"/>
      <c r="Y777" s="68"/>
      <c r="Z777" s="68"/>
      <c r="AA777" s="68"/>
      <c r="AB777" s="68"/>
      <c r="AC777" s="68"/>
      <c r="AD777" s="68"/>
      <c r="AE777" s="68"/>
      <c r="AF777" s="68"/>
      <c r="AG777" s="68"/>
      <c r="AH777" s="68"/>
      <c r="AI777" s="68"/>
      <c r="AJ777" s="68"/>
    </row>
    <row r="778" spans="1:36" ht="15.75" customHeight="1" x14ac:dyDescent="0.3">
      <c r="A778" s="68"/>
      <c r="B778" s="68"/>
      <c r="C778" s="68"/>
      <c r="D778" s="68"/>
      <c r="E778" s="68"/>
      <c r="F778" s="68"/>
      <c r="G778" s="68"/>
      <c r="H778" s="68"/>
      <c r="I778" s="68"/>
      <c r="J778" s="68"/>
      <c r="K778" s="68"/>
      <c r="L778" s="68"/>
      <c r="M778" s="68"/>
      <c r="N778" s="68"/>
      <c r="O778" s="68"/>
      <c r="P778" s="68"/>
      <c r="Q778" s="68"/>
      <c r="R778" s="68"/>
      <c r="S778" s="68"/>
      <c r="T778" s="68"/>
      <c r="U778" s="68"/>
      <c r="V778" s="68"/>
      <c r="W778" s="68"/>
      <c r="X778" s="68"/>
      <c r="Y778" s="68"/>
      <c r="Z778" s="68"/>
      <c r="AA778" s="68"/>
      <c r="AB778" s="68"/>
      <c r="AC778" s="68"/>
      <c r="AD778" s="68"/>
      <c r="AE778" s="68"/>
      <c r="AF778" s="68"/>
      <c r="AG778" s="68"/>
      <c r="AH778" s="68"/>
      <c r="AI778" s="68"/>
      <c r="AJ778" s="68"/>
    </row>
    <row r="779" spans="1:36" ht="15.75" customHeight="1" x14ac:dyDescent="0.3">
      <c r="A779" s="68"/>
      <c r="B779" s="68"/>
      <c r="C779" s="68"/>
      <c r="D779" s="68"/>
      <c r="E779" s="68"/>
      <c r="F779" s="68"/>
      <c r="G779" s="68"/>
      <c r="H779" s="68"/>
      <c r="I779" s="68"/>
      <c r="J779" s="68"/>
      <c r="K779" s="68"/>
      <c r="L779" s="68"/>
      <c r="M779" s="68"/>
      <c r="N779" s="68"/>
      <c r="O779" s="68"/>
      <c r="P779" s="68"/>
      <c r="Q779" s="68"/>
      <c r="R779" s="68"/>
      <c r="S779" s="68"/>
      <c r="T779" s="68"/>
      <c r="U779" s="68"/>
      <c r="V779" s="68"/>
      <c r="W779" s="68"/>
      <c r="X779" s="68"/>
      <c r="Y779" s="68"/>
      <c r="Z779" s="68"/>
      <c r="AA779" s="68"/>
      <c r="AB779" s="68"/>
      <c r="AC779" s="68"/>
      <c r="AD779" s="68"/>
      <c r="AE779" s="68"/>
      <c r="AF779" s="68"/>
      <c r="AG779" s="68"/>
      <c r="AH779" s="68"/>
      <c r="AI779" s="68"/>
      <c r="AJ779" s="68"/>
    </row>
    <row r="780" spans="1:36" ht="15.75" customHeight="1" x14ac:dyDescent="0.3">
      <c r="A780" s="68"/>
      <c r="B780" s="68"/>
      <c r="C780" s="68"/>
      <c r="D780" s="68"/>
      <c r="E780" s="68"/>
      <c r="F780" s="68"/>
      <c r="G780" s="68"/>
      <c r="H780" s="68"/>
      <c r="I780" s="68"/>
      <c r="J780" s="68"/>
      <c r="K780" s="68"/>
      <c r="L780" s="68"/>
      <c r="M780" s="68"/>
      <c r="N780" s="68"/>
      <c r="O780" s="68"/>
      <c r="P780" s="68"/>
      <c r="Q780" s="68"/>
      <c r="R780" s="68"/>
      <c r="S780" s="68"/>
      <c r="T780" s="68"/>
      <c r="U780" s="68"/>
      <c r="V780" s="68"/>
      <c r="W780" s="68"/>
      <c r="X780" s="68"/>
      <c r="Y780" s="68"/>
      <c r="Z780" s="68"/>
      <c r="AA780" s="68"/>
      <c r="AB780" s="68"/>
      <c r="AC780" s="68"/>
      <c r="AD780" s="68"/>
      <c r="AE780" s="68"/>
      <c r="AF780" s="68"/>
      <c r="AG780" s="68"/>
      <c r="AH780" s="68"/>
      <c r="AI780" s="68"/>
      <c r="AJ780" s="68"/>
    </row>
    <row r="781" spans="1:36" ht="15.75" customHeight="1" x14ac:dyDescent="0.3">
      <c r="A781" s="68"/>
      <c r="B781" s="68"/>
      <c r="C781" s="68"/>
      <c r="D781" s="68"/>
      <c r="E781" s="68"/>
      <c r="F781" s="68"/>
      <c r="G781" s="68"/>
      <c r="H781" s="68"/>
      <c r="I781" s="68"/>
      <c r="J781" s="68"/>
      <c r="K781" s="68"/>
      <c r="L781" s="68"/>
      <c r="M781" s="68"/>
      <c r="N781" s="68"/>
      <c r="O781" s="68"/>
      <c r="P781" s="68"/>
      <c r="Q781" s="68"/>
      <c r="R781" s="68"/>
      <c r="S781" s="68"/>
      <c r="T781" s="68"/>
      <c r="U781" s="68"/>
      <c r="V781" s="68"/>
      <c r="W781" s="68"/>
      <c r="X781" s="68"/>
      <c r="Y781" s="68"/>
      <c r="Z781" s="68"/>
      <c r="AA781" s="68"/>
      <c r="AB781" s="68"/>
      <c r="AC781" s="68"/>
      <c r="AD781" s="68"/>
      <c r="AE781" s="68"/>
      <c r="AF781" s="68"/>
      <c r="AG781" s="68"/>
      <c r="AH781" s="68"/>
      <c r="AI781" s="68"/>
      <c r="AJ781" s="68"/>
    </row>
    <row r="782" spans="1:36" ht="15.75" customHeight="1" x14ac:dyDescent="0.3">
      <c r="A782" s="68"/>
      <c r="B782" s="68"/>
      <c r="C782" s="68"/>
      <c r="D782" s="68"/>
      <c r="E782" s="68"/>
      <c r="F782" s="68"/>
      <c r="G782" s="68"/>
      <c r="H782" s="68"/>
      <c r="I782" s="68"/>
      <c r="J782" s="68"/>
      <c r="K782" s="68"/>
      <c r="L782" s="68"/>
      <c r="M782" s="68"/>
      <c r="N782" s="68"/>
      <c r="O782" s="68"/>
      <c r="P782" s="68"/>
      <c r="Q782" s="68"/>
      <c r="R782" s="68"/>
      <c r="S782" s="68"/>
      <c r="T782" s="68"/>
      <c r="U782" s="68"/>
      <c r="V782" s="68"/>
      <c r="W782" s="68"/>
      <c r="X782" s="68"/>
      <c r="Y782" s="68"/>
      <c r="Z782" s="68"/>
      <c r="AA782" s="68"/>
      <c r="AB782" s="68"/>
      <c r="AC782" s="68"/>
      <c r="AD782" s="68"/>
      <c r="AE782" s="68"/>
      <c r="AF782" s="68"/>
      <c r="AG782" s="68"/>
      <c r="AH782" s="68"/>
      <c r="AI782" s="68"/>
      <c r="AJ782" s="68"/>
    </row>
    <row r="783" spans="1:36" ht="15.75" customHeight="1" x14ac:dyDescent="0.3">
      <c r="A783" s="68"/>
      <c r="B783" s="68"/>
      <c r="C783" s="68"/>
      <c r="D783" s="68"/>
      <c r="E783" s="68"/>
      <c r="F783" s="68"/>
      <c r="G783" s="68"/>
      <c r="H783" s="68"/>
      <c r="I783" s="68"/>
      <c r="J783" s="68"/>
      <c r="K783" s="68"/>
      <c r="L783" s="68"/>
      <c r="M783" s="68"/>
      <c r="N783" s="68"/>
      <c r="O783" s="68"/>
      <c r="P783" s="68"/>
      <c r="Q783" s="68"/>
      <c r="R783" s="68"/>
      <c r="S783" s="68"/>
      <c r="T783" s="68"/>
      <c r="U783" s="68"/>
      <c r="V783" s="68"/>
      <c r="W783" s="68"/>
      <c r="X783" s="68"/>
      <c r="Y783" s="68"/>
      <c r="Z783" s="68"/>
      <c r="AA783" s="68"/>
      <c r="AB783" s="68"/>
      <c r="AC783" s="68"/>
      <c r="AD783" s="68"/>
      <c r="AE783" s="68"/>
      <c r="AF783" s="68"/>
      <c r="AG783" s="68"/>
      <c r="AH783" s="68"/>
      <c r="AI783" s="68"/>
      <c r="AJ783" s="68"/>
    </row>
    <row r="784" spans="1:36" ht="15.75" customHeight="1" x14ac:dyDescent="0.3">
      <c r="A784" s="68"/>
      <c r="B784" s="68"/>
      <c r="C784" s="68"/>
      <c r="D784" s="68"/>
      <c r="E784" s="68"/>
      <c r="F784" s="68"/>
      <c r="G784" s="68"/>
      <c r="H784" s="68"/>
      <c r="I784" s="68"/>
      <c r="J784" s="68"/>
      <c r="K784" s="68"/>
      <c r="L784" s="68"/>
      <c r="M784" s="68"/>
      <c r="N784" s="68"/>
      <c r="O784" s="68"/>
      <c r="P784" s="68"/>
      <c r="Q784" s="68"/>
      <c r="R784" s="68"/>
      <c r="S784" s="68"/>
      <c r="T784" s="68"/>
      <c r="U784" s="68"/>
      <c r="V784" s="68"/>
      <c r="W784" s="68"/>
      <c r="X784" s="68"/>
      <c r="Y784" s="68"/>
      <c r="Z784" s="68"/>
      <c r="AA784" s="68"/>
      <c r="AB784" s="68"/>
      <c r="AC784" s="68"/>
      <c r="AD784" s="68"/>
      <c r="AE784" s="68"/>
      <c r="AF784" s="68"/>
      <c r="AG784" s="68"/>
      <c r="AH784" s="68"/>
      <c r="AI784" s="68"/>
      <c r="AJ784" s="68"/>
    </row>
    <row r="785" spans="1:36" ht="15.75" customHeight="1" x14ac:dyDescent="0.3">
      <c r="A785" s="68"/>
      <c r="B785" s="68"/>
      <c r="C785" s="68"/>
      <c r="D785" s="68"/>
      <c r="E785" s="68"/>
      <c r="F785" s="68"/>
      <c r="G785" s="68"/>
      <c r="H785" s="68"/>
      <c r="I785" s="68"/>
      <c r="J785" s="68"/>
      <c r="K785" s="68"/>
      <c r="L785" s="68"/>
      <c r="M785" s="68"/>
      <c r="N785" s="68"/>
      <c r="O785" s="68"/>
      <c r="P785" s="68"/>
      <c r="Q785" s="68"/>
      <c r="R785" s="68"/>
      <c r="S785" s="68"/>
      <c r="T785" s="68"/>
      <c r="U785" s="68"/>
      <c r="V785" s="68"/>
      <c r="W785" s="68"/>
      <c r="X785" s="68"/>
      <c r="Y785" s="68"/>
      <c r="Z785" s="68"/>
      <c r="AA785" s="68"/>
      <c r="AB785" s="68"/>
      <c r="AC785" s="68"/>
      <c r="AD785" s="68"/>
      <c r="AE785" s="68"/>
      <c r="AF785" s="68"/>
      <c r="AG785" s="68"/>
      <c r="AH785" s="68"/>
      <c r="AI785" s="68"/>
      <c r="AJ785" s="68"/>
    </row>
    <row r="786" spans="1:36" ht="15.75" customHeight="1" x14ac:dyDescent="0.3">
      <c r="A786" s="68"/>
      <c r="B786" s="68"/>
      <c r="C786" s="68"/>
      <c r="D786" s="68"/>
      <c r="E786" s="68"/>
      <c r="F786" s="68"/>
      <c r="G786" s="68"/>
      <c r="H786" s="68"/>
      <c r="I786" s="68"/>
      <c r="J786" s="68"/>
      <c r="K786" s="68"/>
      <c r="L786" s="68"/>
      <c r="M786" s="68"/>
      <c r="N786" s="68"/>
      <c r="O786" s="68"/>
      <c r="P786" s="68"/>
      <c r="Q786" s="68"/>
      <c r="R786" s="68"/>
      <c r="S786" s="68"/>
      <c r="T786" s="68"/>
      <c r="U786" s="68"/>
      <c r="V786" s="68"/>
      <c r="W786" s="68"/>
      <c r="X786" s="68"/>
      <c r="Y786" s="68"/>
      <c r="Z786" s="68"/>
      <c r="AA786" s="68"/>
      <c r="AB786" s="68"/>
      <c r="AC786" s="68"/>
      <c r="AD786" s="68"/>
      <c r="AE786" s="68"/>
      <c r="AF786" s="68"/>
      <c r="AG786" s="68"/>
      <c r="AH786" s="68"/>
      <c r="AI786" s="68"/>
      <c r="AJ786" s="68"/>
    </row>
    <row r="787" spans="1:36" ht="15.75" customHeight="1" x14ac:dyDescent="0.3">
      <c r="A787" s="68"/>
      <c r="B787" s="68"/>
      <c r="C787" s="68"/>
      <c r="D787" s="68"/>
      <c r="E787" s="68"/>
      <c r="F787" s="68"/>
      <c r="G787" s="68"/>
      <c r="H787" s="68"/>
      <c r="I787" s="68"/>
      <c r="J787" s="68"/>
      <c r="K787" s="68"/>
      <c r="L787" s="68"/>
      <c r="M787" s="68"/>
      <c r="N787" s="68"/>
      <c r="O787" s="68"/>
      <c r="P787" s="68"/>
      <c r="Q787" s="68"/>
      <c r="R787" s="68"/>
      <c r="S787" s="68"/>
      <c r="T787" s="68"/>
      <c r="U787" s="68"/>
      <c r="V787" s="68"/>
      <c r="W787" s="68"/>
      <c r="X787" s="68"/>
      <c r="Y787" s="68"/>
      <c r="Z787" s="68"/>
      <c r="AA787" s="68"/>
      <c r="AB787" s="68"/>
      <c r="AC787" s="68"/>
      <c r="AD787" s="68"/>
      <c r="AE787" s="68"/>
      <c r="AF787" s="68"/>
      <c r="AG787" s="68"/>
      <c r="AH787" s="68"/>
      <c r="AI787" s="68"/>
      <c r="AJ787" s="68"/>
    </row>
    <row r="788" spans="1:36" ht="15.75" customHeight="1" x14ac:dyDescent="0.3">
      <c r="A788" s="68"/>
      <c r="B788" s="68"/>
      <c r="C788" s="68"/>
      <c r="D788" s="68"/>
      <c r="E788" s="68"/>
      <c r="F788" s="68"/>
      <c r="G788" s="68"/>
      <c r="H788" s="68"/>
      <c r="I788" s="68"/>
      <c r="J788" s="68"/>
      <c r="K788" s="68"/>
      <c r="L788" s="68"/>
      <c r="M788" s="68"/>
      <c r="N788" s="68"/>
      <c r="O788" s="68"/>
      <c r="P788" s="68"/>
      <c r="Q788" s="68"/>
      <c r="R788" s="68"/>
      <c r="S788" s="68"/>
      <c r="T788" s="68"/>
      <c r="U788" s="68"/>
      <c r="V788" s="68"/>
      <c r="W788" s="68"/>
      <c r="X788" s="68"/>
      <c r="Y788" s="68"/>
      <c r="Z788" s="68"/>
      <c r="AA788" s="68"/>
      <c r="AB788" s="68"/>
      <c r="AC788" s="68"/>
      <c r="AD788" s="68"/>
      <c r="AE788" s="68"/>
      <c r="AF788" s="68"/>
      <c r="AG788" s="68"/>
      <c r="AH788" s="68"/>
      <c r="AI788" s="68"/>
      <c r="AJ788" s="68"/>
    </row>
    <row r="789" spans="1:36" ht="15.75" customHeight="1" x14ac:dyDescent="0.3">
      <c r="A789" s="68"/>
      <c r="B789" s="68"/>
      <c r="C789" s="68"/>
      <c r="D789" s="68"/>
      <c r="E789" s="68"/>
      <c r="F789" s="68"/>
      <c r="G789" s="68"/>
      <c r="H789" s="68"/>
      <c r="I789" s="68"/>
      <c r="J789" s="68"/>
      <c r="K789" s="68"/>
      <c r="L789" s="68"/>
      <c r="M789" s="68"/>
      <c r="N789" s="68"/>
      <c r="O789" s="68"/>
      <c r="P789" s="68"/>
      <c r="Q789" s="68"/>
      <c r="R789" s="68"/>
      <c r="S789" s="68"/>
      <c r="T789" s="68"/>
      <c r="U789" s="68"/>
      <c r="V789" s="68"/>
      <c r="W789" s="68"/>
      <c r="X789" s="68"/>
      <c r="Y789" s="68"/>
      <c r="Z789" s="68"/>
      <c r="AA789" s="68"/>
      <c r="AB789" s="68"/>
      <c r="AC789" s="68"/>
      <c r="AD789" s="68"/>
      <c r="AE789" s="68"/>
      <c r="AF789" s="68"/>
      <c r="AG789" s="68"/>
      <c r="AH789" s="68"/>
      <c r="AI789" s="68"/>
      <c r="AJ789" s="68"/>
    </row>
    <row r="790" spans="1:36" ht="15.75" customHeight="1" x14ac:dyDescent="0.3">
      <c r="A790" s="68"/>
      <c r="B790" s="68"/>
      <c r="C790" s="68"/>
      <c r="D790" s="68"/>
      <c r="E790" s="68"/>
      <c r="F790" s="68"/>
      <c r="G790" s="68"/>
      <c r="H790" s="68"/>
      <c r="I790" s="68"/>
      <c r="J790" s="68"/>
      <c r="K790" s="68"/>
      <c r="L790" s="68"/>
      <c r="M790" s="68"/>
      <c r="N790" s="68"/>
      <c r="O790" s="68"/>
      <c r="P790" s="68"/>
      <c r="Q790" s="68"/>
      <c r="R790" s="68"/>
      <c r="S790" s="68"/>
      <c r="T790" s="68"/>
      <c r="U790" s="68"/>
      <c r="V790" s="68"/>
      <c r="W790" s="68"/>
      <c r="X790" s="68"/>
      <c r="Y790" s="68"/>
      <c r="Z790" s="68"/>
      <c r="AA790" s="68"/>
      <c r="AB790" s="68"/>
      <c r="AC790" s="68"/>
      <c r="AD790" s="68"/>
      <c r="AE790" s="68"/>
      <c r="AF790" s="68"/>
      <c r="AG790" s="68"/>
      <c r="AH790" s="68"/>
      <c r="AI790" s="68"/>
      <c r="AJ790" s="68"/>
    </row>
    <row r="791" spans="1:36" ht="15.75" customHeight="1" x14ac:dyDescent="0.3">
      <c r="A791" s="68"/>
      <c r="B791" s="68"/>
      <c r="C791" s="68"/>
      <c r="D791" s="68"/>
      <c r="E791" s="68"/>
      <c r="F791" s="68"/>
      <c r="G791" s="68"/>
      <c r="H791" s="68"/>
      <c r="I791" s="68"/>
      <c r="J791" s="68"/>
      <c r="K791" s="68"/>
      <c r="L791" s="68"/>
      <c r="M791" s="68"/>
      <c r="N791" s="68"/>
      <c r="O791" s="68"/>
      <c r="P791" s="68"/>
      <c r="Q791" s="68"/>
      <c r="R791" s="68"/>
      <c r="S791" s="68"/>
      <c r="T791" s="68"/>
      <c r="U791" s="68"/>
      <c r="V791" s="68"/>
      <c r="W791" s="68"/>
      <c r="X791" s="68"/>
      <c r="Y791" s="68"/>
      <c r="Z791" s="68"/>
      <c r="AA791" s="68"/>
      <c r="AB791" s="68"/>
      <c r="AC791" s="68"/>
      <c r="AD791" s="68"/>
      <c r="AE791" s="68"/>
      <c r="AF791" s="68"/>
      <c r="AG791" s="68"/>
      <c r="AH791" s="68"/>
      <c r="AI791" s="68"/>
      <c r="AJ791" s="68"/>
    </row>
    <row r="792" spans="1:36" ht="15.75" customHeight="1" x14ac:dyDescent="0.3">
      <c r="A792" s="68"/>
      <c r="B792" s="68"/>
      <c r="C792" s="68"/>
      <c r="D792" s="68"/>
      <c r="E792" s="68"/>
      <c r="F792" s="68"/>
      <c r="G792" s="68"/>
      <c r="H792" s="68"/>
      <c r="I792" s="68"/>
      <c r="J792" s="68"/>
      <c r="K792" s="68"/>
      <c r="L792" s="68"/>
      <c r="M792" s="68"/>
      <c r="N792" s="68"/>
      <c r="O792" s="68"/>
      <c r="P792" s="68"/>
      <c r="Q792" s="68"/>
      <c r="R792" s="68"/>
      <c r="S792" s="68"/>
      <c r="T792" s="68"/>
      <c r="U792" s="68"/>
      <c r="V792" s="68"/>
      <c r="W792" s="68"/>
      <c r="X792" s="68"/>
      <c r="Y792" s="68"/>
      <c r="Z792" s="68"/>
      <c r="AA792" s="68"/>
      <c r="AB792" s="68"/>
      <c r="AC792" s="68"/>
      <c r="AD792" s="68"/>
      <c r="AE792" s="68"/>
      <c r="AF792" s="68"/>
      <c r="AG792" s="68"/>
      <c r="AH792" s="68"/>
      <c r="AI792" s="68"/>
      <c r="AJ792" s="68"/>
    </row>
    <row r="793" spans="1:36" ht="15.75" customHeight="1" x14ac:dyDescent="0.3">
      <c r="A793" s="68"/>
      <c r="B793" s="68"/>
      <c r="C793" s="68"/>
      <c r="D793" s="68"/>
      <c r="E793" s="68"/>
      <c r="F793" s="68"/>
      <c r="G793" s="68"/>
      <c r="H793" s="68"/>
      <c r="I793" s="68"/>
      <c r="J793" s="68"/>
      <c r="K793" s="68"/>
      <c r="L793" s="68"/>
      <c r="M793" s="68"/>
      <c r="N793" s="68"/>
      <c r="O793" s="68"/>
      <c r="P793" s="68"/>
      <c r="Q793" s="68"/>
      <c r="R793" s="68"/>
      <c r="S793" s="68"/>
      <c r="T793" s="68"/>
      <c r="U793" s="68"/>
      <c r="V793" s="68"/>
      <c r="W793" s="68"/>
      <c r="X793" s="68"/>
      <c r="Y793" s="68"/>
      <c r="Z793" s="68"/>
      <c r="AA793" s="68"/>
      <c r="AB793" s="68"/>
      <c r="AC793" s="68"/>
      <c r="AD793" s="68"/>
      <c r="AE793" s="68"/>
      <c r="AF793" s="68"/>
      <c r="AG793" s="68"/>
      <c r="AH793" s="68"/>
      <c r="AI793" s="68"/>
      <c r="AJ793" s="68"/>
    </row>
    <row r="794" spans="1:36" ht="15.75" customHeight="1" x14ac:dyDescent="0.3">
      <c r="A794" s="68"/>
      <c r="B794" s="68"/>
      <c r="C794" s="68"/>
      <c r="D794" s="68"/>
      <c r="E794" s="68"/>
      <c r="F794" s="68"/>
      <c r="G794" s="68"/>
      <c r="H794" s="68"/>
      <c r="I794" s="68"/>
      <c r="J794" s="68"/>
      <c r="K794" s="68"/>
      <c r="L794" s="68"/>
      <c r="M794" s="68"/>
      <c r="N794" s="68"/>
      <c r="O794" s="68"/>
      <c r="P794" s="68"/>
      <c r="Q794" s="68"/>
      <c r="R794" s="68"/>
      <c r="S794" s="68"/>
      <c r="T794" s="68"/>
      <c r="U794" s="68"/>
      <c r="V794" s="68"/>
      <c r="W794" s="68"/>
      <c r="X794" s="68"/>
      <c r="Y794" s="68"/>
      <c r="Z794" s="68"/>
      <c r="AA794" s="68"/>
      <c r="AB794" s="68"/>
      <c r="AC794" s="68"/>
      <c r="AD794" s="68"/>
      <c r="AE794" s="68"/>
      <c r="AF794" s="68"/>
      <c r="AG794" s="68"/>
      <c r="AH794" s="68"/>
      <c r="AI794" s="68"/>
      <c r="AJ794" s="68"/>
    </row>
    <row r="795" spans="1:36" ht="15.75" customHeight="1" x14ac:dyDescent="0.3">
      <c r="A795" s="68"/>
      <c r="B795" s="68"/>
      <c r="C795" s="68"/>
      <c r="D795" s="68"/>
      <c r="E795" s="68"/>
      <c r="F795" s="68"/>
      <c r="G795" s="68"/>
      <c r="H795" s="68"/>
      <c r="I795" s="68"/>
      <c r="J795" s="68"/>
      <c r="K795" s="68"/>
      <c r="L795" s="68"/>
      <c r="M795" s="68"/>
      <c r="N795" s="68"/>
      <c r="O795" s="68"/>
      <c r="P795" s="68"/>
      <c r="Q795" s="68"/>
      <c r="R795" s="68"/>
      <c r="S795" s="68"/>
      <c r="T795" s="68"/>
      <c r="U795" s="68"/>
      <c r="V795" s="68"/>
      <c r="W795" s="68"/>
      <c r="X795" s="68"/>
      <c r="Y795" s="68"/>
      <c r="Z795" s="68"/>
      <c r="AA795" s="68"/>
      <c r="AB795" s="68"/>
      <c r="AC795" s="68"/>
      <c r="AD795" s="68"/>
      <c r="AE795" s="68"/>
      <c r="AF795" s="68"/>
      <c r="AG795" s="68"/>
      <c r="AH795" s="68"/>
      <c r="AI795" s="68"/>
      <c r="AJ795" s="68"/>
    </row>
    <row r="796" spans="1:36" ht="15.75" customHeight="1" x14ac:dyDescent="0.3">
      <c r="A796" s="68"/>
      <c r="B796" s="68"/>
      <c r="C796" s="68"/>
      <c r="D796" s="68"/>
      <c r="E796" s="68"/>
      <c r="F796" s="68"/>
      <c r="G796" s="68"/>
      <c r="H796" s="68"/>
      <c r="I796" s="68"/>
      <c r="J796" s="68"/>
      <c r="K796" s="68"/>
      <c r="L796" s="68"/>
      <c r="M796" s="68"/>
      <c r="N796" s="68"/>
      <c r="O796" s="68"/>
      <c r="P796" s="68"/>
      <c r="Q796" s="68"/>
      <c r="R796" s="68"/>
      <c r="S796" s="68"/>
      <c r="T796" s="68"/>
      <c r="U796" s="68"/>
      <c r="V796" s="68"/>
      <c r="W796" s="68"/>
      <c r="X796" s="68"/>
      <c r="Y796" s="68"/>
      <c r="Z796" s="68"/>
      <c r="AA796" s="68"/>
      <c r="AB796" s="68"/>
      <c r="AC796" s="68"/>
      <c r="AD796" s="68"/>
      <c r="AE796" s="68"/>
      <c r="AF796" s="68"/>
      <c r="AG796" s="68"/>
      <c r="AH796" s="68"/>
      <c r="AI796" s="68"/>
      <c r="AJ796" s="68"/>
    </row>
    <row r="797" spans="1:36" ht="15.75" customHeight="1" x14ac:dyDescent="0.3">
      <c r="A797" s="68"/>
      <c r="B797" s="68"/>
      <c r="C797" s="68"/>
      <c r="D797" s="68"/>
      <c r="E797" s="68"/>
      <c r="F797" s="68"/>
      <c r="G797" s="68"/>
      <c r="H797" s="68"/>
      <c r="I797" s="68"/>
      <c r="J797" s="68"/>
      <c r="K797" s="68"/>
      <c r="L797" s="68"/>
      <c r="M797" s="68"/>
      <c r="N797" s="68"/>
      <c r="O797" s="68"/>
      <c r="P797" s="68"/>
      <c r="Q797" s="68"/>
      <c r="R797" s="68"/>
      <c r="S797" s="68"/>
      <c r="T797" s="68"/>
      <c r="U797" s="68"/>
      <c r="V797" s="68"/>
      <c r="W797" s="68"/>
      <c r="X797" s="68"/>
      <c r="Y797" s="68"/>
      <c r="Z797" s="68"/>
      <c r="AA797" s="68"/>
      <c r="AB797" s="68"/>
      <c r="AC797" s="68"/>
      <c r="AD797" s="68"/>
      <c r="AE797" s="68"/>
      <c r="AF797" s="68"/>
      <c r="AG797" s="68"/>
      <c r="AH797" s="68"/>
      <c r="AI797" s="68"/>
      <c r="AJ797" s="68"/>
    </row>
    <row r="798" spans="1:36" ht="15.75" customHeight="1" x14ac:dyDescent="0.3">
      <c r="A798" s="68"/>
      <c r="B798" s="68"/>
      <c r="C798" s="68"/>
      <c r="D798" s="68"/>
      <c r="E798" s="68"/>
      <c r="F798" s="68"/>
      <c r="G798" s="68"/>
      <c r="H798" s="68"/>
      <c r="I798" s="68"/>
      <c r="J798" s="68"/>
      <c r="K798" s="68"/>
      <c r="L798" s="68"/>
      <c r="M798" s="68"/>
      <c r="N798" s="68"/>
      <c r="O798" s="68"/>
      <c r="P798" s="68"/>
      <c r="Q798" s="68"/>
      <c r="R798" s="68"/>
      <c r="S798" s="68"/>
      <c r="T798" s="68"/>
      <c r="U798" s="68"/>
      <c r="V798" s="68"/>
      <c r="W798" s="68"/>
      <c r="X798" s="68"/>
      <c r="Y798" s="68"/>
      <c r="Z798" s="68"/>
      <c r="AA798" s="68"/>
      <c r="AB798" s="68"/>
      <c r="AC798" s="68"/>
      <c r="AD798" s="68"/>
      <c r="AE798" s="68"/>
      <c r="AF798" s="68"/>
      <c r="AG798" s="68"/>
      <c r="AH798" s="68"/>
      <c r="AI798" s="68"/>
      <c r="AJ798" s="68"/>
    </row>
    <row r="799" spans="1:36" ht="15.75" customHeight="1" x14ac:dyDescent="0.3">
      <c r="A799" s="68"/>
      <c r="B799" s="68"/>
      <c r="C799" s="68"/>
      <c r="D799" s="68"/>
      <c r="E799" s="68"/>
      <c r="F799" s="68"/>
      <c r="G799" s="68"/>
      <c r="H799" s="68"/>
      <c r="I799" s="68"/>
      <c r="J799" s="68"/>
      <c r="K799" s="68"/>
      <c r="L799" s="68"/>
      <c r="M799" s="68"/>
      <c r="N799" s="68"/>
      <c r="O799" s="68"/>
      <c r="P799" s="68"/>
      <c r="Q799" s="68"/>
      <c r="R799" s="68"/>
      <c r="S799" s="68"/>
      <c r="T799" s="68"/>
      <c r="U799" s="68"/>
      <c r="V799" s="68"/>
      <c r="W799" s="68"/>
      <c r="X799" s="68"/>
      <c r="Y799" s="68"/>
      <c r="Z799" s="68"/>
      <c r="AA799" s="68"/>
      <c r="AB799" s="68"/>
      <c r="AC799" s="68"/>
      <c r="AD799" s="68"/>
      <c r="AE799" s="68"/>
      <c r="AF799" s="68"/>
      <c r="AG799" s="68"/>
      <c r="AH799" s="68"/>
      <c r="AI799" s="68"/>
      <c r="AJ799" s="68"/>
    </row>
    <row r="800" spans="1:36" ht="15.75" customHeight="1" x14ac:dyDescent="0.3">
      <c r="A800" s="68"/>
      <c r="B800" s="68"/>
      <c r="C800" s="68"/>
      <c r="D800" s="68"/>
      <c r="E800" s="68"/>
      <c r="F800" s="68"/>
      <c r="G800" s="68"/>
      <c r="H800" s="68"/>
      <c r="I800" s="68"/>
      <c r="J800" s="68"/>
      <c r="K800" s="68"/>
      <c r="L800" s="68"/>
      <c r="M800" s="68"/>
      <c r="N800" s="68"/>
      <c r="O800" s="68"/>
      <c r="P800" s="68"/>
      <c r="Q800" s="68"/>
      <c r="R800" s="68"/>
      <c r="S800" s="68"/>
      <c r="T800" s="68"/>
      <c r="U800" s="68"/>
      <c r="V800" s="68"/>
      <c r="W800" s="68"/>
      <c r="X800" s="68"/>
      <c r="Y800" s="68"/>
      <c r="Z800" s="68"/>
      <c r="AA800" s="68"/>
      <c r="AB800" s="68"/>
      <c r="AC800" s="68"/>
      <c r="AD800" s="68"/>
      <c r="AE800" s="68"/>
      <c r="AF800" s="68"/>
      <c r="AG800" s="68"/>
      <c r="AH800" s="68"/>
      <c r="AI800" s="68"/>
      <c r="AJ800" s="68"/>
    </row>
    <row r="801" spans="1:36" ht="15.75" customHeight="1" x14ac:dyDescent="0.3">
      <c r="A801" s="68"/>
      <c r="B801" s="68"/>
      <c r="C801" s="68"/>
      <c r="D801" s="68"/>
      <c r="E801" s="68"/>
      <c r="F801" s="68"/>
      <c r="G801" s="68"/>
      <c r="H801" s="68"/>
      <c r="I801" s="68"/>
      <c r="J801" s="68"/>
      <c r="K801" s="68"/>
      <c r="L801" s="68"/>
      <c r="M801" s="68"/>
      <c r="N801" s="68"/>
      <c r="O801" s="68"/>
      <c r="P801" s="68"/>
      <c r="Q801" s="68"/>
      <c r="R801" s="68"/>
      <c r="S801" s="68"/>
      <c r="T801" s="68"/>
      <c r="U801" s="68"/>
      <c r="V801" s="68"/>
      <c r="W801" s="68"/>
      <c r="X801" s="68"/>
      <c r="Y801" s="68"/>
      <c r="Z801" s="68"/>
      <c r="AA801" s="68"/>
      <c r="AB801" s="68"/>
      <c r="AC801" s="68"/>
      <c r="AD801" s="68"/>
      <c r="AE801" s="68"/>
      <c r="AF801" s="68"/>
      <c r="AG801" s="68"/>
      <c r="AH801" s="68"/>
      <c r="AI801" s="68"/>
      <c r="AJ801" s="68"/>
    </row>
    <row r="802" spans="1:36" ht="15.75" customHeight="1" x14ac:dyDescent="0.3">
      <c r="A802" s="68"/>
      <c r="B802" s="68"/>
      <c r="C802" s="68"/>
      <c r="D802" s="68"/>
      <c r="E802" s="68"/>
      <c r="F802" s="68"/>
      <c r="G802" s="68"/>
      <c r="H802" s="68"/>
      <c r="I802" s="68"/>
      <c r="J802" s="68"/>
      <c r="K802" s="68"/>
      <c r="L802" s="68"/>
      <c r="M802" s="68"/>
      <c r="N802" s="68"/>
      <c r="O802" s="68"/>
      <c r="P802" s="68"/>
      <c r="Q802" s="68"/>
      <c r="R802" s="68"/>
      <c r="S802" s="68"/>
      <c r="T802" s="68"/>
      <c r="U802" s="68"/>
      <c r="V802" s="68"/>
      <c r="W802" s="68"/>
      <c r="X802" s="68"/>
      <c r="Y802" s="68"/>
      <c r="Z802" s="68"/>
      <c r="AA802" s="68"/>
      <c r="AB802" s="68"/>
      <c r="AC802" s="68"/>
      <c r="AD802" s="68"/>
      <c r="AE802" s="68"/>
      <c r="AF802" s="68"/>
      <c r="AG802" s="68"/>
      <c r="AH802" s="68"/>
      <c r="AI802" s="68"/>
      <c r="AJ802" s="68"/>
    </row>
    <row r="803" spans="1:36" ht="15.75" customHeight="1" x14ac:dyDescent="0.3">
      <c r="A803" s="68"/>
      <c r="B803" s="68"/>
      <c r="C803" s="68"/>
      <c r="D803" s="68"/>
      <c r="E803" s="68"/>
      <c r="F803" s="68"/>
      <c r="G803" s="68"/>
      <c r="H803" s="68"/>
      <c r="I803" s="68"/>
      <c r="J803" s="68"/>
      <c r="K803" s="68"/>
      <c r="L803" s="68"/>
      <c r="M803" s="68"/>
      <c r="N803" s="68"/>
      <c r="O803" s="68"/>
      <c r="P803" s="68"/>
      <c r="Q803" s="68"/>
      <c r="R803" s="68"/>
      <c r="S803" s="68"/>
      <c r="T803" s="68"/>
      <c r="U803" s="68"/>
      <c r="V803" s="68"/>
      <c r="W803" s="68"/>
      <c r="X803" s="68"/>
      <c r="Y803" s="68"/>
      <c r="Z803" s="68"/>
      <c r="AA803" s="68"/>
      <c r="AB803" s="68"/>
      <c r="AC803" s="68"/>
      <c r="AD803" s="68"/>
      <c r="AE803" s="68"/>
      <c r="AF803" s="68"/>
      <c r="AG803" s="68"/>
      <c r="AH803" s="68"/>
      <c r="AI803" s="68"/>
      <c r="AJ803" s="68"/>
    </row>
    <row r="804" spans="1:36" ht="15.75" customHeight="1" x14ac:dyDescent="0.3">
      <c r="A804" s="68"/>
      <c r="B804" s="68"/>
      <c r="C804" s="68"/>
      <c r="D804" s="68"/>
      <c r="E804" s="68"/>
      <c r="F804" s="68"/>
      <c r="G804" s="68"/>
      <c r="H804" s="68"/>
      <c r="I804" s="68"/>
      <c r="J804" s="68"/>
      <c r="K804" s="68"/>
      <c r="L804" s="68"/>
      <c r="M804" s="68"/>
      <c r="N804" s="68"/>
      <c r="O804" s="68"/>
      <c r="P804" s="68"/>
      <c r="Q804" s="68"/>
      <c r="R804" s="68"/>
      <c r="S804" s="68"/>
      <c r="T804" s="68"/>
      <c r="U804" s="68"/>
      <c r="V804" s="68"/>
      <c r="W804" s="68"/>
      <c r="X804" s="68"/>
      <c r="Y804" s="68"/>
      <c r="Z804" s="68"/>
      <c r="AA804" s="68"/>
      <c r="AB804" s="68"/>
      <c r="AC804" s="68"/>
      <c r="AD804" s="68"/>
      <c r="AE804" s="68"/>
      <c r="AF804" s="68"/>
      <c r="AG804" s="68"/>
      <c r="AH804" s="68"/>
      <c r="AI804" s="68"/>
      <c r="AJ804" s="68"/>
    </row>
    <row r="805" spans="1:36" ht="15.75" customHeight="1" x14ac:dyDescent="0.3">
      <c r="A805" s="68"/>
      <c r="B805" s="68"/>
      <c r="C805" s="68"/>
      <c r="D805" s="68"/>
      <c r="E805" s="68"/>
      <c r="F805" s="68"/>
      <c r="G805" s="68"/>
      <c r="H805" s="68"/>
      <c r="I805" s="68"/>
      <c r="J805" s="68"/>
      <c r="K805" s="68"/>
      <c r="L805" s="68"/>
      <c r="M805" s="68"/>
      <c r="N805" s="68"/>
      <c r="O805" s="68"/>
      <c r="P805" s="68"/>
      <c r="Q805" s="68"/>
      <c r="R805" s="68"/>
      <c r="S805" s="68"/>
      <c r="T805" s="68"/>
      <c r="U805" s="68"/>
      <c r="V805" s="68"/>
      <c r="W805" s="68"/>
      <c r="X805" s="68"/>
      <c r="Y805" s="68"/>
      <c r="Z805" s="68"/>
      <c r="AA805" s="68"/>
      <c r="AB805" s="68"/>
      <c r="AC805" s="68"/>
      <c r="AD805" s="68"/>
      <c r="AE805" s="68"/>
      <c r="AF805" s="68"/>
      <c r="AG805" s="68"/>
      <c r="AH805" s="68"/>
      <c r="AI805" s="68"/>
      <c r="AJ805" s="68"/>
    </row>
    <row r="806" spans="1:36" ht="15.75" customHeight="1" x14ac:dyDescent="0.3">
      <c r="A806" s="68"/>
      <c r="B806" s="68"/>
      <c r="C806" s="68"/>
      <c r="D806" s="68"/>
      <c r="E806" s="68"/>
      <c r="F806" s="68"/>
      <c r="G806" s="68"/>
      <c r="H806" s="68"/>
      <c r="I806" s="68"/>
      <c r="J806" s="68"/>
      <c r="K806" s="68"/>
      <c r="L806" s="68"/>
      <c r="M806" s="68"/>
      <c r="N806" s="68"/>
      <c r="O806" s="68"/>
      <c r="P806" s="68"/>
      <c r="Q806" s="68"/>
      <c r="R806" s="68"/>
      <c r="S806" s="68"/>
      <c r="T806" s="68"/>
      <c r="U806" s="68"/>
      <c r="V806" s="68"/>
      <c r="W806" s="68"/>
      <c r="X806" s="68"/>
      <c r="Y806" s="68"/>
      <c r="Z806" s="68"/>
      <c r="AA806" s="68"/>
      <c r="AB806" s="68"/>
      <c r="AC806" s="68"/>
      <c r="AD806" s="68"/>
      <c r="AE806" s="68"/>
      <c r="AF806" s="68"/>
      <c r="AG806" s="68"/>
      <c r="AH806" s="68"/>
      <c r="AI806" s="68"/>
      <c r="AJ806" s="68"/>
    </row>
    <row r="807" spans="1:36" ht="15.75" customHeight="1" x14ac:dyDescent="0.3">
      <c r="A807" s="68"/>
      <c r="B807" s="68"/>
      <c r="C807" s="68"/>
      <c r="D807" s="68"/>
      <c r="E807" s="68"/>
      <c r="F807" s="68"/>
      <c r="G807" s="68"/>
      <c r="H807" s="68"/>
      <c r="I807" s="68"/>
      <c r="J807" s="68"/>
      <c r="K807" s="68"/>
      <c r="L807" s="68"/>
      <c r="M807" s="68"/>
      <c r="N807" s="68"/>
      <c r="O807" s="68"/>
      <c r="P807" s="68"/>
      <c r="Q807" s="68"/>
      <c r="R807" s="68"/>
      <c r="S807" s="68"/>
      <c r="T807" s="68"/>
      <c r="U807" s="68"/>
      <c r="V807" s="68"/>
      <c r="W807" s="68"/>
      <c r="X807" s="68"/>
      <c r="Y807" s="68"/>
      <c r="Z807" s="68"/>
      <c r="AA807" s="68"/>
      <c r="AB807" s="68"/>
      <c r="AC807" s="68"/>
      <c r="AD807" s="68"/>
      <c r="AE807" s="68"/>
      <c r="AF807" s="68"/>
      <c r="AG807" s="68"/>
      <c r="AH807" s="68"/>
      <c r="AI807" s="68"/>
      <c r="AJ807" s="68"/>
    </row>
    <row r="808" spans="1:36" ht="15.75" customHeight="1" x14ac:dyDescent="0.3">
      <c r="A808" s="68"/>
      <c r="B808" s="68"/>
      <c r="C808" s="68"/>
      <c r="D808" s="68"/>
      <c r="E808" s="68"/>
      <c r="F808" s="68"/>
      <c r="G808" s="68"/>
      <c r="H808" s="68"/>
      <c r="I808" s="68"/>
      <c r="J808" s="68"/>
      <c r="K808" s="68"/>
      <c r="L808" s="68"/>
      <c r="M808" s="68"/>
      <c r="N808" s="68"/>
      <c r="O808" s="68"/>
      <c r="P808" s="68"/>
      <c r="Q808" s="68"/>
      <c r="R808" s="68"/>
      <c r="S808" s="68"/>
      <c r="T808" s="68"/>
      <c r="U808" s="68"/>
      <c r="V808" s="68"/>
      <c r="W808" s="68"/>
      <c r="X808" s="68"/>
      <c r="Y808" s="68"/>
      <c r="Z808" s="68"/>
      <c r="AA808" s="68"/>
      <c r="AB808" s="68"/>
      <c r="AC808" s="68"/>
      <c r="AD808" s="68"/>
      <c r="AE808" s="68"/>
      <c r="AF808" s="68"/>
      <c r="AG808" s="68"/>
      <c r="AH808" s="68"/>
      <c r="AI808" s="68"/>
      <c r="AJ808" s="68"/>
    </row>
    <row r="809" spans="1:36" ht="15.75" customHeight="1" x14ac:dyDescent="0.3">
      <c r="A809" s="68"/>
      <c r="B809" s="68"/>
      <c r="C809" s="68"/>
      <c r="D809" s="68"/>
      <c r="E809" s="68"/>
      <c r="F809" s="68"/>
      <c r="G809" s="68"/>
      <c r="H809" s="68"/>
      <c r="I809" s="68"/>
      <c r="J809" s="68"/>
      <c r="K809" s="68"/>
      <c r="L809" s="68"/>
      <c r="M809" s="68"/>
      <c r="N809" s="68"/>
      <c r="O809" s="68"/>
      <c r="P809" s="68"/>
      <c r="Q809" s="68"/>
      <c r="R809" s="68"/>
      <c r="S809" s="68"/>
      <c r="T809" s="68"/>
      <c r="U809" s="68"/>
      <c r="V809" s="68"/>
      <c r="W809" s="68"/>
      <c r="X809" s="68"/>
      <c r="Y809" s="68"/>
      <c r="Z809" s="68"/>
      <c r="AA809" s="68"/>
      <c r="AB809" s="68"/>
      <c r="AC809" s="68"/>
      <c r="AD809" s="68"/>
      <c r="AE809" s="68"/>
      <c r="AF809" s="68"/>
      <c r="AG809" s="68"/>
      <c r="AH809" s="68"/>
      <c r="AI809" s="68"/>
      <c r="AJ809" s="68"/>
    </row>
    <row r="810" spans="1:36" ht="15.75" customHeight="1" x14ac:dyDescent="0.3">
      <c r="A810" s="68"/>
      <c r="B810" s="68"/>
      <c r="C810" s="68"/>
      <c r="D810" s="68"/>
      <c r="E810" s="68"/>
      <c r="F810" s="68"/>
      <c r="G810" s="68"/>
      <c r="H810" s="68"/>
      <c r="I810" s="68"/>
      <c r="J810" s="68"/>
      <c r="K810" s="68"/>
      <c r="L810" s="68"/>
      <c r="M810" s="68"/>
      <c r="N810" s="68"/>
      <c r="O810" s="68"/>
      <c r="P810" s="68"/>
      <c r="Q810" s="68"/>
      <c r="R810" s="68"/>
      <c r="S810" s="68"/>
      <c r="T810" s="68"/>
      <c r="U810" s="68"/>
      <c r="V810" s="68"/>
      <c r="W810" s="68"/>
      <c r="X810" s="68"/>
      <c r="Y810" s="68"/>
      <c r="Z810" s="68"/>
      <c r="AA810" s="68"/>
      <c r="AB810" s="68"/>
      <c r="AC810" s="68"/>
      <c r="AD810" s="68"/>
      <c r="AE810" s="68"/>
      <c r="AF810" s="68"/>
      <c r="AG810" s="68"/>
      <c r="AH810" s="68"/>
      <c r="AI810" s="68"/>
      <c r="AJ810" s="68"/>
    </row>
    <row r="811" spans="1:36" ht="15.75" customHeight="1" x14ac:dyDescent="0.3">
      <c r="A811" s="68"/>
      <c r="B811" s="68"/>
      <c r="C811" s="68"/>
      <c r="D811" s="68"/>
      <c r="E811" s="68"/>
      <c r="F811" s="68"/>
      <c r="G811" s="68"/>
      <c r="H811" s="68"/>
      <c r="I811" s="68"/>
      <c r="J811" s="68"/>
      <c r="K811" s="68"/>
      <c r="L811" s="68"/>
      <c r="M811" s="68"/>
      <c r="N811" s="68"/>
      <c r="O811" s="68"/>
      <c r="P811" s="68"/>
      <c r="Q811" s="68"/>
      <c r="R811" s="68"/>
      <c r="S811" s="68"/>
      <c r="T811" s="68"/>
      <c r="U811" s="68"/>
      <c r="V811" s="68"/>
      <c r="W811" s="68"/>
      <c r="X811" s="68"/>
      <c r="Y811" s="68"/>
      <c r="Z811" s="68"/>
      <c r="AA811" s="68"/>
      <c r="AB811" s="68"/>
      <c r="AC811" s="68"/>
      <c r="AD811" s="68"/>
      <c r="AE811" s="68"/>
      <c r="AF811" s="68"/>
      <c r="AG811" s="68"/>
      <c r="AH811" s="68"/>
      <c r="AI811" s="68"/>
      <c r="AJ811" s="68"/>
    </row>
    <row r="812" spans="1:36" ht="15.75" customHeight="1" x14ac:dyDescent="0.3">
      <c r="A812" s="68"/>
      <c r="B812" s="68"/>
      <c r="C812" s="68"/>
      <c r="D812" s="68"/>
      <c r="E812" s="68"/>
      <c r="F812" s="68"/>
      <c r="G812" s="68"/>
      <c r="H812" s="68"/>
      <c r="I812" s="68"/>
      <c r="J812" s="68"/>
      <c r="K812" s="68"/>
      <c r="L812" s="68"/>
      <c r="M812" s="68"/>
      <c r="N812" s="68"/>
      <c r="O812" s="68"/>
      <c r="P812" s="68"/>
      <c r="Q812" s="68"/>
      <c r="R812" s="68"/>
      <c r="S812" s="68"/>
      <c r="T812" s="68"/>
      <c r="U812" s="68"/>
      <c r="V812" s="68"/>
      <c r="W812" s="68"/>
      <c r="X812" s="68"/>
      <c r="Y812" s="68"/>
      <c r="Z812" s="68"/>
      <c r="AA812" s="68"/>
      <c r="AB812" s="68"/>
      <c r="AC812" s="68"/>
      <c r="AD812" s="68"/>
      <c r="AE812" s="68"/>
      <c r="AF812" s="68"/>
      <c r="AG812" s="68"/>
      <c r="AH812" s="68"/>
      <c r="AI812" s="68"/>
      <c r="AJ812" s="68"/>
    </row>
    <row r="813" spans="1:36" ht="15.75" customHeight="1" x14ac:dyDescent="0.3">
      <c r="A813" s="68"/>
      <c r="B813" s="68"/>
      <c r="C813" s="68"/>
      <c r="D813" s="68"/>
      <c r="E813" s="68"/>
      <c r="F813" s="68"/>
      <c r="G813" s="68"/>
      <c r="H813" s="68"/>
      <c r="I813" s="68"/>
      <c r="J813" s="68"/>
      <c r="K813" s="68"/>
      <c r="L813" s="68"/>
      <c r="M813" s="68"/>
      <c r="N813" s="68"/>
      <c r="O813" s="68"/>
      <c r="P813" s="68"/>
      <c r="Q813" s="68"/>
      <c r="R813" s="68"/>
      <c r="S813" s="68"/>
      <c r="T813" s="68"/>
      <c r="U813" s="68"/>
      <c r="V813" s="68"/>
      <c r="W813" s="68"/>
      <c r="X813" s="68"/>
      <c r="Y813" s="68"/>
      <c r="Z813" s="68"/>
      <c r="AA813" s="68"/>
      <c r="AB813" s="68"/>
      <c r="AC813" s="68"/>
      <c r="AD813" s="68"/>
      <c r="AE813" s="68"/>
      <c r="AF813" s="68"/>
      <c r="AG813" s="68"/>
      <c r="AH813" s="68"/>
      <c r="AI813" s="68"/>
      <c r="AJ813" s="68"/>
    </row>
    <row r="814" spans="1:36" ht="15.75" customHeight="1" x14ac:dyDescent="0.3">
      <c r="A814" s="68"/>
      <c r="B814" s="68"/>
      <c r="C814" s="68"/>
      <c r="D814" s="68"/>
      <c r="E814" s="68"/>
      <c r="F814" s="68"/>
      <c r="G814" s="68"/>
      <c r="H814" s="68"/>
      <c r="I814" s="68"/>
      <c r="J814" s="68"/>
      <c r="K814" s="68"/>
      <c r="L814" s="68"/>
      <c r="M814" s="68"/>
      <c r="N814" s="68"/>
      <c r="O814" s="68"/>
      <c r="P814" s="68"/>
      <c r="Q814" s="68"/>
      <c r="R814" s="68"/>
      <c r="S814" s="68"/>
      <c r="T814" s="68"/>
      <c r="U814" s="68"/>
      <c r="V814" s="68"/>
      <c r="W814" s="68"/>
      <c r="X814" s="68"/>
      <c r="Y814" s="68"/>
      <c r="Z814" s="68"/>
      <c r="AA814" s="68"/>
      <c r="AB814" s="68"/>
      <c r="AC814" s="68"/>
      <c r="AD814" s="68"/>
      <c r="AE814" s="68"/>
      <c r="AF814" s="68"/>
      <c r="AG814" s="68"/>
      <c r="AH814" s="68"/>
      <c r="AI814" s="68"/>
      <c r="AJ814" s="68"/>
    </row>
    <row r="815" spans="1:36" ht="15.75" customHeight="1" x14ac:dyDescent="0.3">
      <c r="A815" s="68"/>
      <c r="B815" s="68"/>
      <c r="C815" s="68"/>
      <c r="D815" s="68"/>
      <c r="E815" s="68"/>
      <c r="F815" s="68"/>
      <c r="G815" s="68"/>
      <c r="H815" s="68"/>
      <c r="I815" s="68"/>
      <c r="J815" s="68"/>
      <c r="K815" s="68"/>
      <c r="L815" s="68"/>
      <c r="M815" s="68"/>
      <c r="N815" s="68"/>
      <c r="O815" s="68"/>
      <c r="P815" s="68"/>
      <c r="Q815" s="68"/>
      <c r="R815" s="68"/>
      <c r="S815" s="68"/>
      <c r="T815" s="68"/>
      <c r="U815" s="68"/>
      <c r="V815" s="68"/>
      <c r="W815" s="68"/>
      <c r="X815" s="68"/>
      <c r="Y815" s="68"/>
      <c r="Z815" s="68"/>
      <c r="AA815" s="68"/>
      <c r="AB815" s="68"/>
      <c r="AC815" s="68"/>
      <c r="AD815" s="68"/>
      <c r="AE815" s="68"/>
      <c r="AF815" s="68"/>
      <c r="AG815" s="68"/>
      <c r="AH815" s="68"/>
      <c r="AI815" s="68"/>
      <c r="AJ815" s="68"/>
    </row>
    <row r="816" spans="1:36" ht="15.75" customHeight="1" x14ac:dyDescent="0.3">
      <c r="A816" s="68"/>
      <c r="B816" s="68"/>
      <c r="C816" s="68"/>
      <c r="D816" s="68"/>
      <c r="E816" s="68"/>
      <c r="F816" s="68"/>
      <c r="G816" s="68"/>
      <c r="H816" s="68"/>
      <c r="I816" s="68"/>
      <c r="J816" s="68"/>
      <c r="K816" s="68"/>
      <c r="L816" s="68"/>
      <c r="M816" s="68"/>
      <c r="N816" s="68"/>
      <c r="O816" s="68"/>
      <c r="P816" s="68"/>
      <c r="Q816" s="68"/>
      <c r="R816" s="68"/>
      <c r="S816" s="68"/>
      <c r="T816" s="68"/>
      <c r="U816" s="68"/>
      <c r="V816" s="68"/>
      <c r="W816" s="68"/>
      <c r="X816" s="68"/>
      <c r="Y816" s="68"/>
      <c r="Z816" s="68"/>
      <c r="AA816" s="68"/>
      <c r="AB816" s="68"/>
      <c r="AC816" s="68"/>
      <c r="AD816" s="68"/>
      <c r="AE816" s="68"/>
      <c r="AF816" s="68"/>
      <c r="AG816" s="68"/>
      <c r="AH816" s="68"/>
      <c r="AI816" s="68"/>
      <c r="AJ816" s="68"/>
    </row>
    <row r="817" spans="1:36" ht="15.75" customHeight="1" x14ac:dyDescent="0.3">
      <c r="A817" s="68"/>
      <c r="B817" s="68"/>
      <c r="C817" s="68"/>
      <c r="D817" s="68"/>
      <c r="E817" s="68"/>
      <c r="F817" s="68"/>
      <c r="G817" s="68"/>
      <c r="H817" s="68"/>
      <c r="I817" s="68"/>
      <c r="J817" s="68"/>
      <c r="K817" s="68"/>
      <c r="L817" s="68"/>
      <c r="M817" s="68"/>
      <c r="N817" s="68"/>
      <c r="O817" s="68"/>
      <c r="P817" s="68"/>
      <c r="Q817" s="68"/>
      <c r="R817" s="68"/>
      <c r="S817" s="68"/>
      <c r="T817" s="68"/>
      <c r="U817" s="68"/>
      <c r="V817" s="68"/>
      <c r="W817" s="68"/>
      <c r="X817" s="68"/>
      <c r="Y817" s="68"/>
      <c r="Z817" s="68"/>
      <c r="AA817" s="68"/>
      <c r="AB817" s="68"/>
      <c r="AC817" s="68"/>
      <c r="AD817" s="68"/>
      <c r="AE817" s="68"/>
      <c r="AF817" s="68"/>
      <c r="AG817" s="68"/>
      <c r="AH817" s="68"/>
      <c r="AI817" s="68"/>
      <c r="AJ817" s="68"/>
    </row>
    <row r="818" spans="1:36" ht="15.75" customHeight="1" x14ac:dyDescent="0.3">
      <c r="A818" s="68"/>
      <c r="B818" s="68"/>
      <c r="C818" s="68"/>
      <c r="D818" s="68"/>
      <c r="E818" s="68"/>
      <c r="F818" s="68"/>
      <c r="G818" s="68"/>
      <c r="H818" s="68"/>
      <c r="I818" s="68"/>
      <c r="J818" s="68"/>
      <c r="K818" s="68"/>
      <c r="L818" s="68"/>
      <c r="M818" s="68"/>
      <c r="N818" s="68"/>
      <c r="O818" s="68"/>
      <c r="P818" s="68"/>
      <c r="Q818" s="68"/>
      <c r="R818" s="68"/>
      <c r="S818" s="68"/>
      <c r="T818" s="68"/>
      <c r="U818" s="68"/>
      <c r="V818" s="68"/>
      <c r="W818" s="68"/>
      <c r="X818" s="68"/>
      <c r="Y818" s="68"/>
      <c r="Z818" s="68"/>
      <c r="AA818" s="68"/>
      <c r="AB818" s="68"/>
      <c r="AC818" s="68"/>
      <c r="AD818" s="68"/>
      <c r="AE818" s="68"/>
      <c r="AF818" s="68"/>
      <c r="AG818" s="68"/>
      <c r="AH818" s="68"/>
      <c r="AI818" s="68"/>
      <c r="AJ818" s="68"/>
    </row>
    <row r="819" spans="1:36" ht="15.75" customHeight="1" x14ac:dyDescent="0.3">
      <c r="A819" s="68"/>
      <c r="B819" s="68"/>
      <c r="C819" s="68"/>
      <c r="D819" s="68"/>
      <c r="E819" s="68"/>
      <c r="F819" s="68"/>
      <c r="G819" s="68"/>
      <c r="H819" s="68"/>
      <c r="I819" s="68"/>
      <c r="J819" s="68"/>
      <c r="K819" s="68"/>
      <c r="L819" s="68"/>
      <c r="M819" s="68"/>
      <c r="N819" s="68"/>
      <c r="O819" s="68"/>
      <c r="P819" s="68"/>
      <c r="Q819" s="68"/>
      <c r="R819" s="68"/>
      <c r="S819" s="68"/>
      <c r="T819" s="68"/>
      <c r="U819" s="68"/>
      <c r="V819" s="68"/>
      <c r="W819" s="68"/>
      <c r="X819" s="68"/>
      <c r="Y819" s="68"/>
      <c r="Z819" s="68"/>
      <c r="AA819" s="68"/>
      <c r="AB819" s="68"/>
      <c r="AC819" s="68"/>
      <c r="AD819" s="68"/>
      <c r="AE819" s="68"/>
      <c r="AF819" s="68"/>
      <c r="AG819" s="68"/>
      <c r="AH819" s="68"/>
      <c r="AI819" s="68"/>
      <c r="AJ819" s="68"/>
    </row>
    <row r="820" spans="1:36" ht="15.75" customHeight="1" x14ac:dyDescent="0.3">
      <c r="A820" s="68"/>
      <c r="B820" s="68"/>
      <c r="C820" s="68"/>
      <c r="D820" s="68"/>
      <c r="E820" s="68"/>
      <c r="F820" s="68"/>
      <c r="G820" s="68"/>
      <c r="H820" s="68"/>
      <c r="I820" s="68"/>
      <c r="J820" s="68"/>
      <c r="K820" s="68"/>
      <c r="L820" s="68"/>
      <c r="M820" s="68"/>
      <c r="N820" s="68"/>
      <c r="O820" s="68"/>
      <c r="P820" s="68"/>
      <c r="Q820" s="68"/>
      <c r="R820" s="68"/>
      <c r="S820" s="68"/>
      <c r="T820" s="68"/>
      <c r="U820" s="68"/>
      <c r="V820" s="68"/>
      <c r="W820" s="68"/>
      <c r="X820" s="68"/>
      <c r="Y820" s="68"/>
      <c r="Z820" s="68"/>
      <c r="AA820" s="68"/>
      <c r="AB820" s="68"/>
      <c r="AC820" s="68"/>
      <c r="AD820" s="68"/>
      <c r="AE820" s="68"/>
      <c r="AF820" s="68"/>
      <c r="AG820" s="68"/>
      <c r="AH820" s="68"/>
      <c r="AI820" s="68"/>
      <c r="AJ820" s="68"/>
    </row>
    <row r="821" spans="1:36" ht="15.75" customHeight="1" x14ac:dyDescent="0.3">
      <c r="A821" s="68"/>
      <c r="B821" s="68"/>
      <c r="C821" s="68"/>
      <c r="D821" s="68"/>
      <c r="E821" s="68"/>
      <c r="F821" s="68"/>
      <c r="G821" s="68"/>
      <c r="H821" s="68"/>
      <c r="I821" s="68"/>
      <c r="J821" s="68"/>
      <c r="K821" s="68"/>
      <c r="L821" s="68"/>
      <c r="M821" s="68"/>
      <c r="N821" s="68"/>
      <c r="O821" s="68"/>
      <c r="P821" s="68"/>
      <c r="Q821" s="68"/>
      <c r="R821" s="68"/>
      <c r="S821" s="68"/>
      <c r="T821" s="68"/>
      <c r="U821" s="68"/>
      <c r="V821" s="68"/>
      <c r="W821" s="68"/>
      <c r="X821" s="68"/>
      <c r="Y821" s="68"/>
      <c r="Z821" s="68"/>
      <c r="AA821" s="68"/>
      <c r="AB821" s="68"/>
      <c r="AC821" s="68"/>
      <c r="AD821" s="68"/>
      <c r="AE821" s="68"/>
      <c r="AF821" s="68"/>
      <c r="AG821" s="68"/>
      <c r="AH821" s="68"/>
      <c r="AI821" s="68"/>
      <c r="AJ821" s="68"/>
    </row>
    <row r="822" spans="1:36" ht="15.75" customHeight="1" x14ac:dyDescent="0.3">
      <c r="A822" s="68"/>
      <c r="B822" s="68"/>
      <c r="C822" s="68"/>
      <c r="D822" s="68"/>
      <c r="E822" s="68"/>
      <c r="F822" s="68"/>
      <c r="G822" s="68"/>
      <c r="H822" s="68"/>
      <c r="I822" s="68"/>
      <c r="J822" s="68"/>
      <c r="K822" s="68"/>
      <c r="L822" s="68"/>
      <c r="M822" s="68"/>
      <c r="N822" s="68"/>
      <c r="O822" s="68"/>
      <c r="P822" s="68"/>
      <c r="Q822" s="68"/>
      <c r="R822" s="68"/>
      <c r="S822" s="68"/>
      <c r="T822" s="68"/>
      <c r="U822" s="68"/>
      <c r="V822" s="68"/>
      <c r="W822" s="68"/>
      <c r="X822" s="68"/>
      <c r="Y822" s="68"/>
      <c r="Z822" s="68"/>
      <c r="AA822" s="68"/>
      <c r="AB822" s="68"/>
      <c r="AC822" s="68"/>
      <c r="AD822" s="68"/>
      <c r="AE822" s="68"/>
      <c r="AF822" s="68"/>
      <c r="AG822" s="68"/>
      <c r="AH822" s="68"/>
      <c r="AI822" s="68"/>
      <c r="AJ822" s="68"/>
    </row>
    <row r="823" spans="1:36" ht="15.75" customHeight="1" x14ac:dyDescent="0.3">
      <c r="A823" s="68"/>
      <c r="B823" s="68"/>
      <c r="C823" s="68"/>
      <c r="D823" s="68"/>
      <c r="E823" s="68"/>
      <c r="F823" s="68"/>
      <c r="G823" s="68"/>
      <c r="H823" s="68"/>
      <c r="I823" s="68"/>
      <c r="J823" s="68"/>
      <c r="K823" s="68"/>
      <c r="L823" s="68"/>
      <c r="M823" s="68"/>
      <c r="N823" s="68"/>
      <c r="O823" s="68"/>
      <c r="P823" s="68"/>
      <c r="Q823" s="68"/>
      <c r="R823" s="68"/>
      <c r="S823" s="68"/>
      <c r="T823" s="68"/>
      <c r="U823" s="68"/>
      <c r="V823" s="68"/>
      <c r="W823" s="68"/>
      <c r="X823" s="68"/>
      <c r="Y823" s="68"/>
      <c r="Z823" s="68"/>
      <c r="AA823" s="68"/>
      <c r="AB823" s="68"/>
      <c r="AC823" s="68"/>
      <c r="AD823" s="68"/>
      <c r="AE823" s="68"/>
      <c r="AF823" s="68"/>
      <c r="AG823" s="68"/>
      <c r="AH823" s="68"/>
      <c r="AI823" s="68"/>
      <c r="AJ823" s="68"/>
    </row>
    <row r="824" spans="1:36" ht="15.75" customHeight="1" x14ac:dyDescent="0.3">
      <c r="A824" s="68"/>
      <c r="B824" s="68"/>
      <c r="C824" s="68"/>
      <c r="D824" s="68"/>
      <c r="E824" s="68"/>
      <c r="F824" s="68"/>
      <c r="G824" s="68"/>
      <c r="H824" s="68"/>
      <c r="I824" s="68"/>
      <c r="J824" s="68"/>
      <c r="K824" s="68"/>
      <c r="L824" s="68"/>
      <c r="M824" s="68"/>
      <c r="N824" s="68"/>
      <c r="O824" s="68"/>
      <c r="P824" s="68"/>
      <c r="Q824" s="68"/>
      <c r="R824" s="68"/>
      <c r="S824" s="68"/>
      <c r="T824" s="68"/>
      <c r="U824" s="68"/>
      <c r="V824" s="68"/>
      <c r="W824" s="68"/>
      <c r="X824" s="68"/>
      <c r="Y824" s="68"/>
      <c r="Z824" s="68"/>
      <c r="AA824" s="68"/>
      <c r="AB824" s="68"/>
      <c r="AC824" s="68"/>
      <c r="AD824" s="68"/>
      <c r="AE824" s="68"/>
      <c r="AF824" s="68"/>
      <c r="AG824" s="68"/>
      <c r="AH824" s="68"/>
      <c r="AI824" s="68"/>
      <c r="AJ824" s="68"/>
    </row>
    <row r="825" spans="1:36" ht="15.75" customHeight="1" x14ac:dyDescent="0.3">
      <c r="A825" s="68"/>
      <c r="B825" s="68"/>
      <c r="C825" s="68"/>
      <c r="D825" s="68"/>
      <c r="E825" s="68"/>
      <c r="F825" s="68"/>
      <c r="G825" s="68"/>
      <c r="H825" s="68"/>
      <c r="I825" s="68"/>
      <c r="J825" s="68"/>
      <c r="K825" s="68"/>
      <c r="L825" s="68"/>
      <c r="M825" s="68"/>
      <c r="N825" s="68"/>
      <c r="O825" s="68"/>
      <c r="P825" s="68"/>
      <c r="Q825" s="68"/>
      <c r="R825" s="68"/>
      <c r="S825" s="68"/>
      <c r="T825" s="68"/>
      <c r="U825" s="68"/>
      <c r="V825" s="68"/>
      <c r="W825" s="68"/>
      <c r="X825" s="68"/>
      <c r="Y825" s="68"/>
      <c r="Z825" s="68"/>
      <c r="AA825" s="68"/>
      <c r="AB825" s="68"/>
      <c r="AC825" s="68"/>
      <c r="AD825" s="68"/>
      <c r="AE825" s="68"/>
      <c r="AF825" s="68"/>
      <c r="AG825" s="68"/>
      <c r="AH825" s="68"/>
      <c r="AI825" s="68"/>
      <c r="AJ825" s="68"/>
    </row>
    <row r="826" spans="1:36" ht="15.75" customHeight="1" x14ac:dyDescent="0.3">
      <c r="A826" s="68"/>
      <c r="B826" s="68"/>
      <c r="C826" s="68"/>
      <c r="D826" s="68"/>
      <c r="E826" s="68"/>
      <c r="F826" s="68"/>
      <c r="G826" s="68"/>
      <c r="H826" s="68"/>
      <c r="I826" s="68"/>
      <c r="J826" s="68"/>
      <c r="K826" s="68"/>
      <c r="L826" s="68"/>
      <c r="M826" s="68"/>
      <c r="N826" s="68"/>
      <c r="O826" s="68"/>
      <c r="P826" s="68"/>
      <c r="Q826" s="68"/>
      <c r="R826" s="68"/>
      <c r="S826" s="68"/>
      <c r="T826" s="68"/>
      <c r="U826" s="68"/>
      <c r="V826" s="68"/>
      <c r="W826" s="68"/>
      <c r="X826" s="68"/>
      <c r="Y826" s="68"/>
      <c r="Z826" s="68"/>
      <c r="AA826" s="68"/>
      <c r="AB826" s="68"/>
      <c r="AC826" s="68"/>
      <c r="AD826" s="68"/>
      <c r="AE826" s="68"/>
      <c r="AF826" s="68"/>
      <c r="AG826" s="68"/>
      <c r="AH826" s="68"/>
      <c r="AI826" s="68"/>
      <c r="AJ826" s="68"/>
    </row>
    <row r="827" spans="1:36" ht="15.75" customHeight="1" x14ac:dyDescent="0.3">
      <c r="A827" s="68"/>
      <c r="B827" s="68"/>
      <c r="C827" s="68"/>
      <c r="D827" s="68"/>
      <c r="E827" s="68"/>
      <c r="F827" s="68"/>
      <c r="G827" s="68"/>
      <c r="H827" s="68"/>
      <c r="I827" s="68"/>
      <c r="J827" s="68"/>
      <c r="K827" s="68"/>
      <c r="L827" s="68"/>
      <c r="M827" s="68"/>
      <c r="N827" s="68"/>
      <c r="O827" s="68"/>
      <c r="P827" s="68"/>
      <c r="Q827" s="68"/>
      <c r="R827" s="68"/>
      <c r="S827" s="68"/>
      <c r="T827" s="68"/>
      <c r="U827" s="68"/>
      <c r="V827" s="68"/>
      <c r="W827" s="68"/>
      <c r="X827" s="68"/>
      <c r="Y827" s="68"/>
      <c r="Z827" s="68"/>
      <c r="AA827" s="68"/>
      <c r="AB827" s="68"/>
      <c r="AC827" s="68"/>
      <c r="AD827" s="68"/>
      <c r="AE827" s="68"/>
      <c r="AF827" s="68"/>
      <c r="AG827" s="68"/>
      <c r="AH827" s="68"/>
      <c r="AI827" s="68"/>
      <c r="AJ827" s="68"/>
    </row>
    <row r="828" spans="1:36" ht="15.75" customHeight="1" x14ac:dyDescent="0.3">
      <c r="A828" s="68"/>
      <c r="B828" s="68"/>
      <c r="C828" s="68"/>
      <c r="D828" s="68"/>
      <c r="E828" s="68"/>
      <c r="F828" s="68"/>
      <c r="G828" s="68"/>
      <c r="H828" s="68"/>
      <c r="I828" s="68"/>
      <c r="J828" s="68"/>
      <c r="K828" s="68"/>
      <c r="L828" s="68"/>
      <c r="M828" s="68"/>
      <c r="N828" s="68"/>
      <c r="O828" s="68"/>
      <c r="P828" s="68"/>
      <c r="Q828" s="68"/>
      <c r="R828" s="68"/>
      <c r="S828" s="68"/>
      <c r="T828" s="68"/>
      <c r="U828" s="68"/>
      <c r="V828" s="68"/>
      <c r="W828" s="68"/>
      <c r="X828" s="68"/>
      <c r="Y828" s="68"/>
      <c r="Z828" s="68"/>
      <c r="AA828" s="68"/>
      <c r="AB828" s="68"/>
      <c r="AC828" s="68"/>
      <c r="AD828" s="68"/>
      <c r="AE828" s="68"/>
      <c r="AF828" s="68"/>
      <c r="AG828" s="68"/>
      <c r="AH828" s="68"/>
      <c r="AI828" s="68"/>
      <c r="AJ828" s="68"/>
    </row>
    <row r="829" spans="1:36" ht="15.75" customHeight="1" x14ac:dyDescent="0.3">
      <c r="A829" s="68"/>
      <c r="B829" s="68"/>
      <c r="C829" s="68"/>
      <c r="D829" s="68"/>
      <c r="E829" s="68"/>
      <c r="F829" s="68"/>
      <c r="G829" s="68"/>
      <c r="H829" s="68"/>
      <c r="I829" s="68"/>
      <c r="J829" s="68"/>
      <c r="K829" s="68"/>
      <c r="L829" s="68"/>
      <c r="M829" s="68"/>
      <c r="N829" s="68"/>
      <c r="O829" s="68"/>
      <c r="P829" s="68"/>
      <c r="Q829" s="68"/>
      <c r="R829" s="68"/>
      <c r="S829" s="68"/>
      <c r="T829" s="68"/>
      <c r="U829" s="68"/>
      <c r="V829" s="68"/>
      <c r="W829" s="68"/>
      <c r="X829" s="68"/>
      <c r="Y829" s="68"/>
      <c r="Z829" s="68"/>
      <c r="AA829" s="68"/>
      <c r="AB829" s="68"/>
      <c r="AC829" s="68"/>
      <c r="AD829" s="68"/>
      <c r="AE829" s="68"/>
      <c r="AF829" s="68"/>
      <c r="AG829" s="68"/>
      <c r="AH829" s="68"/>
      <c r="AI829" s="68"/>
      <c r="AJ829" s="68"/>
    </row>
    <row r="830" spans="1:36" ht="15.75" customHeight="1" x14ac:dyDescent="0.3">
      <c r="A830" s="68"/>
      <c r="B830" s="68"/>
      <c r="C830" s="68"/>
      <c r="D830" s="68"/>
      <c r="E830" s="68"/>
      <c r="F830" s="68"/>
      <c r="G830" s="68"/>
      <c r="H830" s="68"/>
      <c r="I830" s="68"/>
      <c r="J830" s="68"/>
      <c r="K830" s="68"/>
      <c r="L830" s="68"/>
      <c r="M830" s="68"/>
      <c r="N830" s="68"/>
      <c r="O830" s="68"/>
      <c r="P830" s="68"/>
      <c r="Q830" s="68"/>
      <c r="R830" s="68"/>
      <c r="S830" s="68"/>
      <c r="T830" s="68"/>
      <c r="U830" s="68"/>
      <c r="V830" s="68"/>
      <c r="W830" s="68"/>
      <c r="X830" s="68"/>
      <c r="Y830" s="68"/>
      <c r="Z830" s="68"/>
      <c r="AA830" s="68"/>
      <c r="AB830" s="68"/>
      <c r="AC830" s="68"/>
      <c r="AD830" s="68"/>
      <c r="AE830" s="68"/>
      <c r="AF830" s="68"/>
      <c r="AG830" s="68"/>
      <c r="AH830" s="68"/>
      <c r="AI830" s="68"/>
      <c r="AJ830" s="68"/>
    </row>
    <row r="831" spans="1:36" ht="15.75" customHeight="1" x14ac:dyDescent="0.3">
      <c r="A831" s="68"/>
      <c r="B831" s="68"/>
      <c r="C831" s="68"/>
      <c r="D831" s="68"/>
      <c r="E831" s="68"/>
      <c r="F831" s="68"/>
      <c r="G831" s="68"/>
      <c r="H831" s="68"/>
      <c r="I831" s="68"/>
      <c r="J831" s="68"/>
      <c r="K831" s="68"/>
      <c r="L831" s="68"/>
      <c r="M831" s="68"/>
      <c r="N831" s="68"/>
      <c r="O831" s="68"/>
      <c r="P831" s="68"/>
      <c r="Q831" s="68"/>
      <c r="R831" s="68"/>
      <c r="S831" s="68"/>
      <c r="T831" s="68"/>
      <c r="U831" s="68"/>
      <c r="V831" s="68"/>
      <c r="W831" s="68"/>
      <c r="X831" s="68"/>
      <c r="Y831" s="68"/>
      <c r="Z831" s="68"/>
      <c r="AA831" s="68"/>
      <c r="AB831" s="68"/>
      <c r="AC831" s="68"/>
      <c r="AD831" s="68"/>
      <c r="AE831" s="68"/>
      <c r="AF831" s="68"/>
      <c r="AG831" s="68"/>
      <c r="AH831" s="68"/>
      <c r="AI831" s="68"/>
      <c r="AJ831" s="68"/>
    </row>
    <row r="832" spans="1:36" ht="15.75" customHeight="1" x14ac:dyDescent="0.3">
      <c r="A832" s="68"/>
      <c r="B832" s="68"/>
      <c r="C832" s="68"/>
      <c r="D832" s="68"/>
      <c r="E832" s="68"/>
      <c r="F832" s="68"/>
      <c r="G832" s="68"/>
      <c r="H832" s="68"/>
      <c r="I832" s="68"/>
      <c r="J832" s="68"/>
      <c r="K832" s="68"/>
      <c r="L832" s="68"/>
      <c r="M832" s="68"/>
      <c r="N832" s="68"/>
      <c r="O832" s="68"/>
      <c r="P832" s="68"/>
      <c r="Q832" s="68"/>
      <c r="R832" s="68"/>
      <c r="S832" s="68"/>
      <c r="T832" s="68"/>
      <c r="U832" s="68"/>
      <c r="V832" s="68"/>
      <c r="W832" s="68"/>
      <c r="X832" s="68"/>
      <c r="Y832" s="68"/>
      <c r="Z832" s="68"/>
      <c r="AA832" s="68"/>
      <c r="AB832" s="68"/>
      <c r="AC832" s="68"/>
      <c r="AD832" s="68"/>
      <c r="AE832" s="68"/>
      <c r="AF832" s="68"/>
      <c r="AG832" s="68"/>
      <c r="AH832" s="68"/>
      <c r="AI832" s="68"/>
      <c r="AJ832" s="68"/>
    </row>
    <row r="833" spans="1:36" ht="15.75" customHeight="1" x14ac:dyDescent="0.3">
      <c r="A833" s="68"/>
      <c r="B833" s="68"/>
      <c r="C833" s="68"/>
      <c r="D833" s="68"/>
      <c r="E833" s="68"/>
      <c r="F833" s="68"/>
      <c r="G833" s="68"/>
      <c r="H833" s="68"/>
      <c r="I833" s="68"/>
      <c r="J833" s="68"/>
      <c r="K833" s="68"/>
      <c r="L833" s="68"/>
      <c r="M833" s="68"/>
      <c r="N833" s="68"/>
      <c r="O833" s="68"/>
      <c r="P833" s="68"/>
      <c r="Q833" s="68"/>
      <c r="R833" s="68"/>
      <c r="S833" s="68"/>
      <c r="T833" s="68"/>
      <c r="U833" s="68"/>
      <c r="V833" s="68"/>
      <c r="W833" s="68"/>
      <c r="X833" s="68"/>
      <c r="Y833" s="68"/>
      <c r="Z833" s="68"/>
      <c r="AA833" s="68"/>
      <c r="AB833" s="68"/>
      <c r="AC833" s="68"/>
      <c r="AD833" s="68"/>
      <c r="AE833" s="68"/>
      <c r="AF833" s="68"/>
      <c r="AG833" s="68"/>
      <c r="AH833" s="68"/>
      <c r="AI833" s="68"/>
      <c r="AJ833" s="68"/>
    </row>
    <row r="834" spans="1:36" ht="15.75" customHeight="1" x14ac:dyDescent="0.3">
      <c r="A834" s="68"/>
      <c r="B834" s="68"/>
      <c r="C834" s="68"/>
      <c r="D834" s="68"/>
      <c r="E834" s="68"/>
      <c r="F834" s="68"/>
      <c r="G834" s="68"/>
      <c r="H834" s="68"/>
      <c r="I834" s="68"/>
      <c r="J834" s="68"/>
      <c r="K834" s="68"/>
      <c r="L834" s="68"/>
      <c r="M834" s="68"/>
      <c r="N834" s="68"/>
      <c r="O834" s="68"/>
      <c r="P834" s="68"/>
      <c r="Q834" s="68"/>
      <c r="R834" s="68"/>
      <c r="S834" s="68"/>
      <c r="T834" s="68"/>
      <c r="U834" s="68"/>
      <c r="V834" s="68"/>
      <c r="W834" s="68"/>
      <c r="X834" s="68"/>
      <c r="Y834" s="68"/>
      <c r="Z834" s="68"/>
      <c r="AA834" s="68"/>
      <c r="AB834" s="68"/>
      <c r="AC834" s="68"/>
      <c r="AD834" s="68"/>
      <c r="AE834" s="68"/>
      <c r="AF834" s="68"/>
      <c r="AG834" s="68"/>
      <c r="AH834" s="68"/>
      <c r="AI834" s="68"/>
      <c r="AJ834" s="68"/>
    </row>
    <row r="835" spans="1:36" ht="15.75" customHeight="1" x14ac:dyDescent="0.3">
      <c r="A835" s="68"/>
      <c r="B835" s="68"/>
      <c r="C835" s="68"/>
      <c r="D835" s="68"/>
      <c r="E835" s="68"/>
      <c r="F835" s="68"/>
      <c r="G835" s="68"/>
      <c r="H835" s="68"/>
      <c r="I835" s="68"/>
      <c r="J835" s="68"/>
      <c r="K835" s="68"/>
      <c r="L835" s="68"/>
      <c r="M835" s="68"/>
      <c r="N835" s="68"/>
      <c r="O835" s="68"/>
      <c r="P835" s="68"/>
      <c r="Q835" s="68"/>
      <c r="R835" s="68"/>
      <c r="S835" s="68"/>
      <c r="T835" s="68"/>
      <c r="U835" s="68"/>
      <c r="V835" s="68"/>
      <c r="W835" s="68"/>
      <c r="X835" s="68"/>
      <c r="Y835" s="68"/>
      <c r="Z835" s="68"/>
      <c r="AA835" s="68"/>
      <c r="AB835" s="68"/>
      <c r="AC835" s="68"/>
      <c r="AD835" s="68"/>
      <c r="AE835" s="68"/>
      <c r="AF835" s="68"/>
      <c r="AG835" s="68"/>
      <c r="AH835" s="68"/>
      <c r="AI835" s="68"/>
      <c r="AJ835" s="68"/>
    </row>
    <row r="836" spans="1:36" ht="15.75" customHeight="1" x14ac:dyDescent="0.3">
      <c r="A836" s="68"/>
      <c r="B836" s="68"/>
      <c r="C836" s="68"/>
      <c r="D836" s="68"/>
      <c r="E836" s="68"/>
      <c r="F836" s="68"/>
      <c r="G836" s="68"/>
      <c r="H836" s="68"/>
      <c r="I836" s="68"/>
      <c r="J836" s="68"/>
      <c r="K836" s="68"/>
      <c r="L836" s="68"/>
      <c r="M836" s="68"/>
      <c r="N836" s="68"/>
      <c r="O836" s="68"/>
      <c r="P836" s="68"/>
      <c r="Q836" s="68"/>
      <c r="R836" s="68"/>
      <c r="S836" s="68"/>
      <c r="T836" s="68"/>
      <c r="U836" s="68"/>
      <c r="V836" s="68"/>
      <c r="W836" s="68"/>
      <c r="X836" s="68"/>
      <c r="Y836" s="68"/>
      <c r="Z836" s="68"/>
      <c r="AA836" s="68"/>
      <c r="AB836" s="68"/>
      <c r="AC836" s="68"/>
      <c r="AD836" s="68"/>
      <c r="AE836" s="68"/>
      <c r="AF836" s="68"/>
      <c r="AG836" s="68"/>
      <c r="AH836" s="68"/>
      <c r="AI836" s="68"/>
      <c r="AJ836" s="68"/>
    </row>
    <row r="837" spans="1:36" ht="15.75" customHeight="1" x14ac:dyDescent="0.3">
      <c r="A837" s="68"/>
      <c r="B837" s="68"/>
      <c r="C837" s="68"/>
      <c r="D837" s="68"/>
      <c r="E837" s="68"/>
      <c r="F837" s="68"/>
      <c r="G837" s="68"/>
      <c r="H837" s="68"/>
      <c r="I837" s="68"/>
      <c r="J837" s="68"/>
      <c r="K837" s="68"/>
      <c r="L837" s="68"/>
      <c r="M837" s="68"/>
      <c r="N837" s="68"/>
      <c r="O837" s="68"/>
      <c r="P837" s="68"/>
      <c r="Q837" s="68"/>
      <c r="R837" s="68"/>
      <c r="S837" s="68"/>
      <c r="T837" s="68"/>
      <c r="U837" s="68"/>
      <c r="V837" s="68"/>
      <c r="W837" s="68"/>
      <c r="X837" s="68"/>
      <c r="Y837" s="68"/>
      <c r="Z837" s="68"/>
      <c r="AA837" s="68"/>
      <c r="AB837" s="68"/>
      <c r="AC837" s="68"/>
      <c r="AD837" s="68"/>
      <c r="AE837" s="68"/>
      <c r="AF837" s="68"/>
      <c r="AG837" s="68"/>
      <c r="AH837" s="68"/>
      <c r="AI837" s="68"/>
      <c r="AJ837" s="68"/>
    </row>
    <row r="838" spans="1:36" ht="15.75" customHeight="1" x14ac:dyDescent="0.3">
      <c r="A838" s="68"/>
      <c r="B838" s="68"/>
      <c r="C838" s="68"/>
      <c r="D838" s="68"/>
      <c r="E838" s="68"/>
      <c r="F838" s="68"/>
      <c r="G838" s="68"/>
      <c r="H838" s="68"/>
      <c r="I838" s="68"/>
      <c r="J838" s="68"/>
      <c r="K838" s="68"/>
      <c r="L838" s="68"/>
      <c r="M838" s="68"/>
      <c r="N838" s="68"/>
      <c r="O838" s="68"/>
      <c r="P838" s="68"/>
      <c r="Q838" s="68"/>
      <c r="R838" s="68"/>
      <c r="S838" s="68"/>
      <c r="T838" s="68"/>
      <c r="U838" s="68"/>
      <c r="V838" s="68"/>
      <c r="W838" s="68"/>
      <c r="X838" s="68"/>
      <c r="Y838" s="68"/>
      <c r="Z838" s="68"/>
      <c r="AA838" s="68"/>
      <c r="AB838" s="68"/>
      <c r="AC838" s="68"/>
      <c r="AD838" s="68"/>
      <c r="AE838" s="68"/>
      <c r="AF838" s="68"/>
      <c r="AG838" s="68"/>
      <c r="AH838" s="68"/>
      <c r="AI838" s="68"/>
      <c r="AJ838" s="68"/>
    </row>
    <row r="839" spans="1:36" ht="15.75" customHeight="1" x14ac:dyDescent="0.3">
      <c r="A839" s="68"/>
      <c r="B839" s="68"/>
      <c r="C839" s="68"/>
      <c r="D839" s="68"/>
      <c r="E839" s="68"/>
      <c r="F839" s="68"/>
      <c r="G839" s="68"/>
      <c r="H839" s="68"/>
      <c r="I839" s="68"/>
      <c r="J839" s="68"/>
      <c r="K839" s="68"/>
      <c r="L839" s="68"/>
      <c r="M839" s="68"/>
      <c r="N839" s="68"/>
      <c r="O839" s="68"/>
      <c r="P839" s="68"/>
      <c r="Q839" s="68"/>
      <c r="R839" s="68"/>
      <c r="S839" s="68"/>
      <c r="T839" s="68"/>
      <c r="U839" s="68"/>
      <c r="V839" s="68"/>
      <c r="W839" s="68"/>
      <c r="X839" s="68"/>
      <c r="Y839" s="68"/>
      <c r="Z839" s="68"/>
      <c r="AA839" s="68"/>
      <c r="AB839" s="68"/>
      <c r="AC839" s="68"/>
      <c r="AD839" s="68"/>
      <c r="AE839" s="68"/>
      <c r="AF839" s="68"/>
      <c r="AG839" s="68"/>
      <c r="AH839" s="68"/>
      <c r="AI839" s="68"/>
      <c r="AJ839" s="68"/>
    </row>
    <row r="840" spans="1:36" ht="15.75" customHeight="1" x14ac:dyDescent="0.3">
      <c r="A840" s="68"/>
      <c r="B840" s="68"/>
      <c r="C840" s="68"/>
      <c r="D840" s="68"/>
      <c r="E840" s="68"/>
      <c r="F840" s="68"/>
      <c r="G840" s="68"/>
      <c r="H840" s="68"/>
      <c r="I840" s="68"/>
      <c r="J840" s="68"/>
      <c r="K840" s="68"/>
      <c r="L840" s="68"/>
      <c r="M840" s="68"/>
      <c r="N840" s="68"/>
      <c r="O840" s="68"/>
      <c r="P840" s="68"/>
      <c r="Q840" s="68"/>
      <c r="R840" s="68"/>
      <c r="S840" s="68"/>
      <c r="T840" s="68"/>
      <c r="U840" s="68"/>
      <c r="V840" s="68"/>
      <c r="W840" s="68"/>
      <c r="X840" s="68"/>
      <c r="Y840" s="68"/>
      <c r="Z840" s="68"/>
      <c r="AA840" s="68"/>
      <c r="AB840" s="68"/>
      <c r="AC840" s="68"/>
      <c r="AD840" s="68"/>
      <c r="AE840" s="68"/>
      <c r="AF840" s="68"/>
      <c r="AG840" s="68"/>
      <c r="AH840" s="68"/>
      <c r="AI840" s="68"/>
      <c r="AJ840" s="68"/>
    </row>
    <row r="841" spans="1:36" ht="15.75" customHeight="1" x14ac:dyDescent="0.3">
      <c r="A841" s="68"/>
      <c r="B841" s="68"/>
      <c r="C841" s="68"/>
      <c r="D841" s="68"/>
      <c r="E841" s="68"/>
      <c r="F841" s="68"/>
      <c r="G841" s="68"/>
      <c r="H841" s="68"/>
      <c r="I841" s="68"/>
      <c r="J841" s="68"/>
      <c r="K841" s="68"/>
      <c r="L841" s="68"/>
      <c r="M841" s="68"/>
      <c r="N841" s="68"/>
      <c r="O841" s="68"/>
      <c r="P841" s="68"/>
      <c r="Q841" s="68"/>
      <c r="R841" s="68"/>
      <c r="S841" s="68"/>
      <c r="T841" s="68"/>
      <c r="U841" s="68"/>
      <c r="V841" s="68"/>
      <c r="W841" s="68"/>
      <c r="X841" s="68"/>
      <c r="Y841" s="68"/>
      <c r="Z841" s="68"/>
      <c r="AA841" s="68"/>
      <c r="AB841" s="68"/>
      <c r="AC841" s="68"/>
      <c r="AD841" s="68"/>
      <c r="AE841" s="68"/>
      <c r="AF841" s="68"/>
      <c r="AG841" s="68"/>
      <c r="AH841" s="68"/>
      <c r="AI841" s="68"/>
      <c r="AJ841" s="68"/>
    </row>
    <row r="842" spans="1:36" ht="15.75" customHeight="1" x14ac:dyDescent="0.3">
      <c r="A842" s="68"/>
      <c r="B842" s="68"/>
      <c r="C842" s="68"/>
      <c r="D842" s="68"/>
      <c r="E842" s="68"/>
      <c r="F842" s="68"/>
      <c r="G842" s="68"/>
      <c r="H842" s="68"/>
      <c r="I842" s="68"/>
      <c r="J842" s="68"/>
      <c r="K842" s="68"/>
      <c r="L842" s="68"/>
      <c r="M842" s="68"/>
      <c r="N842" s="68"/>
      <c r="O842" s="68"/>
      <c r="P842" s="68"/>
      <c r="Q842" s="68"/>
      <c r="R842" s="68"/>
      <c r="S842" s="68"/>
      <c r="T842" s="68"/>
      <c r="U842" s="68"/>
      <c r="V842" s="68"/>
      <c r="W842" s="68"/>
      <c r="X842" s="68"/>
      <c r="Y842" s="68"/>
      <c r="Z842" s="68"/>
      <c r="AA842" s="68"/>
      <c r="AB842" s="68"/>
      <c r="AC842" s="68"/>
      <c r="AD842" s="68"/>
      <c r="AE842" s="68"/>
      <c r="AF842" s="68"/>
      <c r="AG842" s="68"/>
      <c r="AH842" s="68"/>
      <c r="AI842" s="68"/>
      <c r="AJ842" s="68"/>
    </row>
    <row r="843" spans="1:36" ht="15.75" customHeight="1" x14ac:dyDescent="0.3">
      <c r="A843" s="68"/>
      <c r="B843" s="68"/>
      <c r="C843" s="68"/>
      <c r="D843" s="68"/>
      <c r="E843" s="68"/>
      <c r="F843" s="68"/>
      <c r="G843" s="68"/>
      <c r="H843" s="68"/>
      <c r="I843" s="68"/>
      <c r="J843" s="68"/>
      <c r="K843" s="68"/>
      <c r="L843" s="68"/>
      <c r="M843" s="68"/>
      <c r="N843" s="68"/>
      <c r="O843" s="68"/>
      <c r="P843" s="68"/>
      <c r="Q843" s="68"/>
      <c r="R843" s="68"/>
      <c r="S843" s="68"/>
      <c r="T843" s="68"/>
      <c r="U843" s="68"/>
      <c r="V843" s="68"/>
      <c r="W843" s="68"/>
      <c r="X843" s="68"/>
      <c r="Y843" s="68"/>
      <c r="Z843" s="68"/>
      <c r="AA843" s="68"/>
      <c r="AB843" s="68"/>
      <c r="AC843" s="68"/>
      <c r="AD843" s="68"/>
      <c r="AE843" s="68"/>
      <c r="AF843" s="68"/>
      <c r="AG843" s="68"/>
      <c r="AH843" s="68"/>
      <c r="AI843" s="68"/>
      <c r="AJ843" s="68"/>
    </row>
    <row r="844" spans="1:36" ht="15.75" customHeight="1" x14ac:dyDescent="0.3">
      <c r="A844" s="68"/>
      <c r="B844" s="68"/>
      <c r="C844" s="68"/>
      <c r="D844" s="68"/>
      <c r="E844" s="68"/>
      <c r="F844" s="68"/>
      <c r="G844" s="68"/>
      <c r="H844" s="68"/>
      <c r="I844" s="68"/>
      <c r="J844" s="68"/>
      <c r="K844" s="68"/>
      <c r="L844" s="68"/>
      <c r="M844" s="68"/>
      <c r="N844" s="68"/>
      <c r="O844" s="68"/>
      <c r="P844" s="68"/>
      <c r="Q844" s="68"/>
      <c r="R844" s="68"/>
      <c r="S844" s="68"/>
      <c r="T844" s="68"/>
      <c r="U844" s="68"/>
      <c r="V844" s="68"/>
      <c r="W844" s="68"/>
      <c r="X844" s="68"/>
      <c r="Y844" s="68"/>
      <c r="Z844" s="68"/>
      <c r="AA844" s="68"/>
      <c r="AB844" s="68"/>
      <c r="AC844" s="68"/>
      <c r="AD844" s="68"/>
      <c r="AE844" s="68"/>
      <c r="AF844" s="68"/>
      <c r="AG844" s="68"/>
      <c r="AH844" s="68"/>
      <c r="AI844" s="68"/>
      <c r="AJ844" s="68"/>
    </row>
    <row r="845" spans="1:36" ht="15.75" customHeight="1" x14ac:dyDescent="0.3">
      <c r="A845" s="68"/>
      <c r="B845" s="68"/>
      <c r="C845" s="68"/>
      <c r="D845" s="68"/>
      <c r="E845" s="68"/>
      <c r="F845" s="68"/>
      <c r="G845" s="68"/>
      <c r="H845" s="68"/>
      <c r="I845" s="68"/>
      <c r="J845" s="68"/>
      <c r="K845" s="68"/>
      <c r="L845" s="68"/>
      <c r="M845" s="68"/>
      <c r="N845" s="68"/>
      <c r="O845" s="68"/>
      <c r="P845" s="68"/>
      <c r="Q845" s="68"/>
      <c r="R845" s="68"/>
      <c r="S845" s="68"/>
      <c r="T845" s="68"/>
      <c r="U845" s="68"/>
      <c r="V845" s="68"/>
      <c r="W845" s="68"/>
      <c r="X845" s="68"/>
      <c r="Y845" s="68"/>
      <c r="Z845" s="68"/>
      <c r="AA845" s="68"/>
      <c r="AB845" s="68"/>
      <c r="AC845" s="68"/>
      <c r="AD845" s="68"/>
      <c r="AE845" s="68"/>
      <c r="AF845" s="68"/>
      <c r="AG845" s="68"/>
      <c r="AH845" s="68"/>
      <c r="AI845" s="68"/>
      <c r="AJ845" s="68"/>
    </row>
    <row r="846" spans="1:36" ht="15.75" customHeight="1" x14ac:dyDescent="0.3">
      <c r="A846" s="68"/>
      <c r="B846" s="68"/>
      <c r="C846" s="68"/>
      <c r="D846" s="68"/>
      <c r="E846" s="68"/>
      <c r="F846" s="68"/>
      <c r="G846" s="68"/>
      <c r="H846" s="68"/>
      <c r="I846" s="68"/>
      <c r="J846" s="68"/>
      <c r="K846" s="68"/>
      <c r="L846" s="68"/>
      <c r="M846" s="68"/>
      <c r="N846" s="68"/>
      <c r="O846" s="68"/>
      <c r="P846" s="68"/>
      <c r="Q846" s="68"/>
      <c r="R846" s="68"/>
      <c r="S846" s="68"/>
      <c r="T846" s="68"/>
      <c r="U846" s="68"/>
      <c r="V846" s="68"/>
      <c r="W846" s="68"/>
      <c r="X846" s="68"/>
      <c r="Y846" s="68"/>
      <c r="Z846" s="68"/>
      <c r="AA846" s="68"/>
      <c r="AB846" s="68"/>
      <c r="AC846" s="68"/>
      <c r="AD846" s="68"/>
      <c r="AE846" s="68"/>
      <c r="AF846" s="68"/>
      <c r="AG846" s="68"/>
      <c r="AH846" s="68"/>
      <c r="AI846" s="68"/>
      <c r="AJ846" s="68"/>
    </row>
    <row r="847" spans="1:36" ht="15.75" customHeight="1" x14ac:dyDescent="0.3">
      <c r="A847" s="68"/>
      <c r="B847" s="68"/>
      <c r="C847" s="68"/>
      <c r="D847" s="68"/>
      <c r="E847" s="68"/>
      <c r="F847" s="68"/>
      <c r="G847" s="68"/>
      <c r="H847" s="68"/>
      <c r="I847" s="68"/>
      <c r="J847" s="68"/>
      <c r="K847" s="68"/>
      <c r="L847" s="68"/>
      <c r="M847" s="68"/>
      <c r="N847" s="68"/>
      <c r="O847" s="68"/>
      <c r="P847" s="68"/>
      <c r="Q847" s="68"/>
      <c r="R847" s="68"/>
      <c r="S847" s="68"/>
      <c r="T847" s="68"/>
      <c r="U847" s="68"/>
      <c r="V847" s="68"/>
      <c r="W847" s="68"/>
      <c r="X847" s="68"/>
      <c r="Y847" s="68"/>
      <c r="Z847" s="68"/>
      <c r="AA847" s="68"/>
      <c r="AB847" s="68"/>
      <c r="AC847" s="68"/>
      <c r="AD847" s="68"/>
      <c r="AE847" s="68"/>
      <c r="AF847" s="68"/>
      <c r="AG847" s="68"/>
      <c r="AH847" s="68"/>
      <c r="AI847" s="68"/>
      <c r="AJ847" s="68"/>
    </row>
    <row r="848" spans="1:36" ht="15.75" customHeight="1" x14ac:dyDescent="0.3">
      <c r="A848" s="68"/>
      <c r="B848" s="68"/>
      <c r="C848" s="68"/>
      <c r="D848" s="68"/>
      <c r="E848" s="68"/>
      <c r="F848" s="68"/>
      <c r="G848" s="68"/>
      <c r="H848" s="68"/>
      <c r="I848" s="68"/>
      <c r="J848" s="68"/>
      <c r="K848" s="68"/>
      <c r="L848" s="68"/>
      <c r="M848" s="68"/>
      <c r="N848" s="68"/>
      <c r="O848" s="68"/>
      <c r="P848" s="68"/>
      <c r="Q848" s="68"/>
      <c r="R848" s="68"/>
      <c r="S848" s="68"/>
      <c r="T848" s="68"/>
      <c r="U848" s="68"/>
      <c r="V848" s="68"/>
      <c r="W848" s="68"/>
      <c r="X848" s="68"/>
      <c r="Y848" s="68"/>
      <c r="Z848" s="68"/>
      <c r="AA848" s="68"/>
      <c r="AB848" s="68"/>
      <c r="AC848" s="68"/>
      <c r="AD848" s="68"/>
      <c r="AE848" s="68"/>
      <c r="AF848" s="68"/>
      <c r="AG848" s="68"/>
      <c r="AH848" s="68"/>
      <c r="AI848" s="68"/>
      <c r="AJ848" s="68"/>
    </row>
    <row r="849" spans="1:36" ht="15.75" customHeight="1" x14ac:dyDescent="0.3">
      <c r="A849" s="68"/>
      <c r="B849" s="68"/>
      <c r="C849" s="68"/>
      <c r="D849" s="68"/>
      <c r="E849" s="68"/>
      <c r="F849" s="68"/>
      <c r="G849" s="68"/>
      <c r="H849" s="68"/>
      <c r="I849" s="68"/>
      <c r="J849" s="68"/>
      <c r="K849" s="68"/>
      <c r="L849" s="68"/>
      <c r="M849" s="68"/>
      <c r="N849" s="68"/>
      <c r="O849" s="68"/>
      <c r="P849" s="68"/>
      <c r="Q849" s="68"/>
      <c r="R849" s="68"/>
      <c r="S849" s="68"/>
      <c r="T849" s="68"/>
      <c r="U849" s="68"/>
      <c r="V849" s="68"/>
      <c r="W849" s="68"/>
      <c r="X849" s="68"/>
      <c r="Y849" s="68"/>
      <c r="Z849" s="68"/>
      <c r="AA849" s="68"/>
      <c r="AB849" s="68"/>
      <c r="AC849" s="68"/>
      <c r="AD849" s="68"/>
      <c r="AE849" s="68"/>
      <c r="AF849" s="68"/>
      <c r="AG849" s="68"/>
      <c r="AH849" s="68"/>
      <c r="AI849" s="68"/>
      <c r="AJ849" s="68"/>
    </row>
    <row r="850" spans="1:36" ht="15.75" customHeight="1" x14ac:dyDescent="0.3">
      <c r="A850" s="68"/>
      <c r="B850" s="68"/>
      <c r="C850" s="68"/>
      <c r="D850" s="68"/>
      <c r="E850" s="68"/>
      <c r="F850" s="68"/>
      <c r="G850" s="68"/>
      <c r="H850" s="68"/>
      <c r="I850" s="68"/>
      <c r="J850" s="68"/>
      <c r="K850" s="68"/>
      <c r="L850" s="68"/>
      <c r="M850" s="68"/>
      <c r="N850" s="68"/>
      <c r="O850" s="68"/>
      <c r="P850" s="68"/>
      <c r="Q850" s="68"/>
      <c r="R850" s="68"/>
      <c r="S850" s="68"/>
      <c r="T850" s="68"/>
      <c r="U850" s="68"/>
      <c r="V850" s="68"/>
      <c r="W850" s="68"/>
      <c r="X850" s="68"/>
      <c r="Y850" s="68"/>
      <c r="Z850" s="68"/>
      <c r="AA850" s="68"/>
      <c r="AB850" s="68"/>
      <c r="AC850" s="68"/>
      <c r="AD850" s="68"/>
      <c r="AE850" s="68"/>
      <c r="AF850" s="68"/>
      <c r="AG850" s="68"/>
      <c r="AH850" s="68"/>
      <c r="AI850" s="68"/>
      <c r="AJ850" s="68"/>
    </row>
    <row r="851" spans="1:36" ht="15.75" customHeight="1" x14ac:dyDescent="0.3">
      <c r="A851" s="68"/>
      <c r="B851" s="68"/>
      <c r="C851" s="68"/>
      <c r="D851" s="68"/>
      <c r="E851" s="68"/>
      <c r="F851" s="68"/>
      <c r="G851" s="68"/>
      <c r="H851" s="68"/>
      <c r="I851" s="68"/>
      <c r="J851" s="68"/>
      <c r="K851" s="68"/>
      <c r="L851" s="68"/>
      <c r="M851" s="68"/>
      <c r="N851" s="68"/>
      <c r="O851" s="68"/>
      <c r="P851" s="68"/>
      <c r="Q851" s="68"/>
      <c r="R851" s="68"/>
      <c r="S851" s="68"/>
      <c r="T851" s="68"/>
      <c r="U851" s="68"/>
      <c r="V851" s="68"/>
      <c r="W851" s="68"/>
      <c r="X851" s="68"/>
      <c r="Y851" s="68"/>
      <c r="Z851" s="68"/>
      <c r="AA851" s="68"/>
      <c r="AB851" s="68"/>
      <c r="AC851" s="68"/>
      <c r="AD851" s="68"/>
      <c r="AE851" s="68"/>
      <c r="AF851" s="68"/>
      <c r="AG851" s="68"/>
      <c r="AH851" s="68"/>
      <c r="AI851" s="68"/>
      <c r="AJ851" s="68"/>
    </row>
    <row r="852" spans="1:36" ht="15.75" customHeight="1" x14ac:dyDescent="0.3">
      <c r="A852" s="68"/>
      <c r="B852" s="68"/>
      <c r="C852" s="68"/>
      <c r="D852" s="68"/>
      <c r="E852" s="68"/>
      <c r="F852" s="68"/>
      <c r="G852" s="68"/>
      <c r="H852" s="68"/>
      <c r="I852" s="68"/>
      <c r="J852" s="68"/>
      <c r="K852" s="68"/>
      <c r="L852" s="68"/>
      <c r="M852" s="68"/>
      <c r="N852" s="68"/>
      <c r="O852" s="68"/>
      <c r="P852" s="68"/>
      <c r="Q852" s="68"/>
      <c r="R852" s="68"/>
      <c r="S852" s="68"/>
      <c r="T852" s="68"/>
      <c r="U852" s="68"/>
      <c r="V852" s="68"/>
      <c r="W852" s="68"/>
      <c r="X852" s="68"/>
      <c r="Y852" s="68"/>
      <c r="Z852" s="68"/>
      <c r="AA852" s="68"/>
      <c r="AB852" s="68"/>
      <c r="AC852" s="68"/>
      <c r="AD852" s="68"/>
      <c r="AE852" s="68"/>
      <c r="AF852" s="68"/>
      <c r="AG852" s="68"/>
      <c r="AH852" s="68"/>
      <c r="AI852" s="68"/>
      <c r="AJ852" s="68"/>
    </row>
    <row r="853" spans="1:36" ht="15.75" customHeight="1" x14ac:dyDescent="0.3">
      <c r="A853" s="68"/>
      <c r="B853" s="68"/>
      <c r="C853" s="68"/>
      <c r="D853" s="68"/>
      <c r="E853" s="68"/>
      <c r="F853" s="68"/>
      <c r="G853" s="68"/>
      <c r="H853" s="68"/>
      <c r="I853" s="68"/>
      <c r="J853" s="68"/>
      <c r="K853" s="68"/>
      <c r="L853" s="68"/>
      <c r="M853" s="68"/>
      <c r="N853" s="68"/>
      <c r="O853" s="68"/>
      <c r="P853" s="68"/>
      <c r="Q853" s="68"/>
      <c r="R853" s="68"/>
      <c r="S853" s="68"/>
      <c r="T853" s="68"/>
      <c r="U853" s="68"/>
      <c r="V853" s="68"/>
      <c r="W853" s="68"/>
      <c r="X853" s="68"/>
      <c r="Y853" s="68"/>
      <c r="Z853" s="68"/>
      <c r="AA853" s="68"/>
      <c r="AB853" s="68"/>
      <c r="AC853" s="68"/>
      <c r="AD853" s="68"/>
      <c r="AE853" s="68"/>
      <c r="AF853" s="68"/>
      <c r="AG853" s="68"/>
      <c r="AH853" s="68"/>
      <c r="AI853" s="68"/>
      <c r="AJ853" s="68"/>
    </row>
    <row r="854" spans="1:36" ht="15.75" customHeight="1" x14ac:dyDescent="0.3">
      <c r="A854" s="68"/>
      <c r="B854" s="68"/>
      <c r="C854" s="68"/>
      <c r="D854" s="68"/>
      <c r="E854" s="68"/>
      <c r="F854" s="68"/>
      <c r="G854" s="68"/>
      <c r="H854" s="68"/>
      <c r="I854" s="68"/>
      <c r="J854" s="68"/>
      <c r="K854" s="68"/>
      <c r="L854" s="68"/>
      <c r="M854" s="68"/>
      <c r="N854" s="68"/>
      <c r="O854" s="68"/>
      <c r="P854" s="68"/>
      <c r="Q854" s="68"/>
      <c r="R854" s="68"/>
      <c r="S854" s="68"/>
      <c r="T854" s="68"/>
      <c r="U854" s="68"/>
      <c r="V854" s="68"/>
      <c r="W854" s="68"/>
      <c r="X854" s="68"/>
      <c r="Y854" s="68"/>
      <c r="Z854" s="68"/>
      <c r="AA854" s="68"/>
      <c r="AB854" s="68"/>
      <c r="AC854" s="68"/>
      <c r="AD854" s="68"/>
      <c r="AE854" s="68"/>
      <c r="AF854" s="68"/>
      <c r="AG854" s="68"/>
      <c r="AH854" s="68"/>
      <c r="AI854" s="68"/>
      <c r="AJ854" s="68"/>
    </row>
    <row r="855" spans="1:36" ht="15.75" customHeight="1" x14ac:dyDescent="0.3">
      <c r="A855" s="68"/>
      <c r="B855" s="68"/>
      <c r="C855" s="68"/>
      <c r="D855" s="68"/>
      <c r="E855" s="68"/>
      <c r="F855" s="68"/>
      <c r="G855" s="68"/>
      <c r="H855" s="68"/>
      <c r="I855" s="68"/>
      <c r="J855" s="68"/>
      <c r="K855" s="68"/>
      <c r="L855" s="68"/>
      <c r="M855" s="68"/>
      <c r="N855" s="68"/>
      <c r="O855" s="68"/>
      <c r="P855" s="68"/>
      <c r="Q855" s="68"/>
      <c r="R855" s="68"/>
      <c r="S855" s="68"/>
      <c r="T855" s="68"/>
      <c r="U855" s="68"/>
      <c r="V855" s="68"/>
      <c r="W855" s="68"/>
      <c r="X855" s="68"/>
      <c r="Y855" s="68"/>
      <c r="Z855" s="68"/>
      <c r="AA855" s="68"/>
      <c r="AB855" s="68"/>
      <c r="AC855" s="68"/>
      <c r="AD855" s="68"/>
      <c r="AE855" s="68"/>
      <c r="AF855" s="68"/>
      <c r="AG855" s="68"/>
      <c r="AH855" s="68"/>
      <c r="AI855" s="68"/>
      <c r="AJ855" s="68"/>
    </row>
    <row r="856" spans="1:36" ht="15.75" customHeight="1" x14ac:dyDescent="0.3">
      <c r="A856" s="68"/>
      <c r="B856" s="68"/>
      <c r="C856" s="68"/>
      <c r="D856" s="68"/>
      <c r="E856" s="68"/>
      <c r="F856" s="68"/>
      <c r="G856" s="68"/>
      <c r="H856" s="68"/>
      <c r="I856" s="68"/>
      <c r="J856" s="68"/>
      <c r="K856" s="68"/>
      <c r="L856" s="68"/>
      <c r="M856" s="68"/>
      <c r="N856" s="68"/>
      <c r="O856" s="68"/>
      <c r="P856" s="68"/>
      <c r="Q856" s="68"/>
      <c r="R856" s="68"/>
      <c r="S856" s="68"/>
      <c r="T856" s="68"/>
      <c r="U856" s="68"/>
      <c r="V856" s="68"/>
      <c r="W856" s="68"/>
      <c r="X856" s="68"/>
      <c r="Y856" s="68"/>
      <c r="Z856" s="68"/>
      <c r="AA856" s="68"/>
      <c r="AB856" s="68"/>
      <c r="AC856" s="68"/>
      <c r="AD856" s="68"/>
      <c r="AE856" s="68"/>
      <c r="AF856" s="68"/>
      <c r="AG856" s="68"/>
      <c r="AH856" s="68"/>
      <c r="AI856" s="68"/>
      <c r="AJ856" s="68"/>
    </row>
    <row r="857" spans="1:36" ht="15.75" customHeight="1" x14ac:dyDescent="0.3">
      <c r="A857" s="68"/>
      <c r="B857" s="68"/>
      <c r="C857" s="68"/>
      <c r="D857" s="68"/>
      <c r="E857" s="68"/>
      <c r="F857" s="68"/>
      <c r="G857" s="68"/>
      <c r="H857" s="68"/>
      <c r="I857" s="68"/>
      <c r="J857" s="68"/>
      <c r="K857" s="68"/>
      <c r="L857" s="68"/>
      <c r="M857" s="68"/>
      <c r="N857" s="68"/>
      <c r="O857" s="68"/>
      <c r="P857" s="68"/>
      <c r="Q857" s="68"/>
      <c r="R857" s="68"/>
      <c r="S857" s="68"/>
      <c r="T857" s="68"/>
      <c r="U857" s="68"/>
      <c r="V857" s="68"/>
      <c r="W857" s="68"/>
      <c r="X857" s="68"/>
      <c r="Y857" s="68"/>
      <c r="Z857" s="68"/>
      <c r="AA857" s="68"/>
      <c r="AB857" s="68"/>
      <c r="AC857" s="68"/>
      <c r="AD857" s="68"/>
      <c r="AE857" s="68"/>
      <c r="AF857" s="68"/>
      <c r="AG857" s="68"/>
      <c r="AH857" s="68"/>
      <c r="AI857" s="68"/>
      <c r="AJ857" s="68"/>
    </row>
    <row r="858" spans="1:36" ht="15.75" customHeight="1" x14ac:dyDescent="0.3">
      <c r="A858" s="68"/>
      <c r="B858" s="68"/>
      <c r="C858" s="68"/>
      <c r="D858" s="68"/>
      <c r="E858" s="68"/>
      <c r="F858" s="68"/>
      <c r="G858" s="68"/>
      <c r="H858" s="68"/>
      <c r="I858" s="68"/>
      <c r="J858" s="68"/>
      <c r="K858" s="68"/>
      <c r="L858" s="68"/>
      <c r="M858" s="68"/>
      <c r="N858" s="68"/>
      <c r="O858" s="68"/>
      <c r="P858" s="68"/>
      <c r="Q858" s="68"/>
      <c r="R858" s="68"/>
      <c r="S858" s="68"/>
      <c r="T858" s="68"/>
      <c r="U858" s="68"/>
      <c r="V858" s="68"/>
      <c r="W858" s="68"/>
      <c r="X858" s="68"/>
      <c r="Y858" s="68"/>
      <c r="Z858" s="68"/>
      <c r="AA858" s="68"/>
      <c r="AB858" s="68"/>
      <c r="AC858" s="68"/>
      <c r="AD858" s="68"/>
      <c r="AE858" s="68"/>
      <c r="AF858" s="68"/>
      <c r="AG858" s="68"/>
      <c r="AH858" s="68"/>
      <c r="AI858" s="68"/>
      <c r="AJ858" s="68"/>
    </row>
    <row r="859" spans="1:36" ht="15.75" customHeight="1" x14ac:dyDescent="0.3">
      <c r="A859" s="68"/>
      <c r="B859" s="68"/>
      <c r="C859" s="68"/>
      <c r="D859" s="68"/>
      <c r="E859" s="68"/>
      <c r="F859" s="68"/>
      <c r="G859" s="68"/>
      <c r="H859" s="68"/>
      <c r="I859" s="68"/>
      <c r="J859" s="68"/>
      <c r="K859" s="68"/>
      <c r="L859" s="68"/>
      <c r="M859" s="68"/>
      <c r="N859" s="68"/>
      <c r="O859" s="68"/>
      <c r="P859" s="68"/>
      <c r="Q859" s="68"/>
      <c r="R859" s="68"/>
      <c r="S859" s="68"/>
      <c r="T859" s="68"/>
      <c r="U859" s="68"/>
      <c r="V859" s="68"/>
      <c r="W859" s="68"/>
      <c r="X859" s="68"/>
      <c r="Y859" s="68"/>
      <c r="Z859" s="68"/>
      <c r="AA859" s="68"/>
      <c r="AB859" s="68"/>
      <c r="AC859" s="68"/>
      <c r="AD859" s="68"/>
      <c r="AE859" s="68"/>
      <c r="AF859" s="68"/>
      <c r="AG859" s="68"/>
      <c r="AH859" s="68"/>
      <c r="AI859" s="68"/>
      <c r="AJ859" s="68"/>
    </row>
    <row r="860" spans="1:36" ht="15.75" customHeight="1" x14ac:dyDescent="0.3">
      <c r="A860" s="68"/>
      <c r="B860" s="68"/>
      <c r="C860" s="68"/>
      <c r="D860" s="68"/>
      <c r="E860" s="68"/>
      <c r="F860" s="68"/>
      <c r="G860" s="68"/>
      <c r="H860" s="68"/>
      <c r="I860" s="68"/>
      <c r="J860" s="68"/>
      <c r="K860" s="68"/>
      <c r="L860" s="68"/>
      <c r="M860" s="68"/>
      <c r="N860" s="68"/>
      <c r="O860" s="68"/>
      <c r="P860" s="68"/>
      <c r="Q860" s="68"/>
      <c r="R860" s="68"/>
      <c r="S860" s="68"/>
      <c r="T860" s="68"/>
      <c r="U860" s="68"/>
      <c r="V860" s="68"/>
      <c r="W860" s="68"/>
      <c r="X860" s="68"/>
      <c r="Y860" s="68"/>
      <c r="Z860" s="68"/>
      <c r="AA860" s="68"/>
      <c r="AB860" s="68"/>
      <c r="AC860" s="68"/>
      <c r="AD860" s="68"/>
      <c r="AE860" s="68"/>
      <c r="AF860" s="68"/>
      <c r="AG860" s="68"/>
      <c r="AH860" s="68"/>
      <c r="AI860" s="68"/>
      <c r="AJ860" s="68"/>
    </row>
    <row r="861" spans="1:36" ht="15.75" customHeight="1" x14ac:dyDescent="0.3">
      <c r="A861" s="68"/>
      <c r="B861" s="68"/>
      <c r="C861" s="68"/>
      <c r="D861" s="68"/>
      <c r="E861" s="68"/>
      <c r="F861" s="68"/>
      <c r="G861" s="68"/>
      <c r="H861" s="68"/>
      <c r="I861" s="68"/>
      <c r="J861" s="68"/>
      <c r="K861" s="68"/>
      <c r="L861" s="68"/>
      <c r="M861" s="68"/>
      <c r="N861" s="68"/>
      <c r="O861" s="68"/>
      <c r="P861" s="68"/>
      <c r="Q861" s="68"/>
      <c r="R861" s="68"/>
      <c r="S861" s="68"/>
      <c r="T861" s="68"/>
      <c r="U861" s="68"/>
      <c r="V861" s="68"/>
      <c r="W861" s="68"/>
      <c r="X861" s="68"/>
      <c r="Y861" s="68"/>
      <c r="Z861" s="68"/>
      <c r="AA861" s="68"/>
      <c r="AB861" s="68"/>
      <c r="AC861" s="68"/>
      <c r="AD861" s="68"/>
      <c r="AE861" s="68"/>
      <c r="AF861" s="68"/>
      <c r="AG861" s="68"/>
      <c r="AH861" s="68"/>
      <c r="AI861" s="68"/>
      <c r="AJ861" s="68"/>
    </row>
    <row r="862" spans="1:36" ht="15.75" customHeight="1" x14ac:dyDescent="0.3">
      <c r="A862" s="68"/>
      <c r="B862" s="68"/>
      <c r="C862" s="68"/>
      <c r="D862" s="68"/>
      <c r="E862" s="68"/>
      <c r="F862" s="68"/>
      <c r="G862" s="68"/>
      <c r="H862" s="68"/>
      <c r="I862" s="68"/>
      <c r="J862" s="68"/>
      <c r="K862" s="68"/>
      <c r="L862" s="68"/>
      <c r="M862" s="68"/>
      <c r="N862" s="68"/>
      <c r="O862" s="68"/>
      <c r="P862" s="68"/>
      <c r="Q862" s="68"/>
      <c r="R862" s="68"/>
      <c r="S862" s="68"/>
      <c r="T862" s="68"/>
      <c r="U862" s="68"/>
      <c r="V862" s="68"/>
      <c r="W862" s="68"/>
      <c r="X862" s="68"/>
      <c r="Y862" s="68"/>
      <c r="Z862" s="68"/>
      <c r="AA862" s="68"/>
      <c r="AB862" s="68"/>
      <c r="AC862" s="68"/>
      <c r="AD862" s="68"/>
      <c r="AE862" s="68"/>
      <c r="AF862" s="68"/>
      <c r="AG862" s="68"/>
      <c r="AH862" s="68"/>
      <c r="AI862" s="68"/>
      <c r="AJ862" s="68"/>
    </row>
    <row r="863" spans="1:36" ht="15.75" customHeight="1" x14ac:dyDescent="0.3">
      <c r="A863" s="68"/>
      <c r="B863" s="68"/>
      <c r="C863" s="68"/>
      <c r="D863" s="68"/>
      <c r="E863" s="68"/>
      <c r="F863" s="68"/>
      <c r="G863" s="68"/>
      <c r="H863" s="68"/>
      <c r="I863" s="68"/>
      <c r="J863" s="68"/>
      <c r="K863" s="68"/>
      <c r="L863" s="68"/>
      <c r="M863" s="68"/>
      <c r="N863" s="68"/>
      <c r="O863" s="68"/>
      <c r="P863" s="68"/>
      <c r="Q863" s="68"/>
      <c r="R863" s="68"/>
      <c r="S863" s="68"/>
      <c r="T863" s="68"/>
      <c r="U863" s="68"/>
      <c r="V863" s="68"/>
      <c r="W863" s="68"/>
      <c r="X863" s="68"/>
      <c r="Y863" s="68"/>
      <c r="Z863" s="68"/>
      <c r="AA863" s="68"/>
      <c r="AB863" s="68"/>
      <c r="AC863" s="68"/>
      <c r="AD863" s="68"/>
      <c r="AE863" s="68"/>
      <c r="AF863" s="68"/>
      <c r="AG863" s="68"/>
      <c r="AH863" s="68"/>
      <c r="AI863" s="68"/>
      <c r="AJ863" s="68"/>
    </row>
    <row r="864" spans="1:36" ht="15.75" customHeight="1" x14ac:dyDescent="0.3">
      <c r="A864" s="68"/>
      <c r="B864" s="68"/>
      <c r="C864" s="68"/>
      <c r="D864" s="68"/>
      <c r="E864" s="68"/>
      <c r="F864" s="68"/>
      <c r="G864" s="68"/>
      <c r="H864" s="68"/>
      <c r="I864" s="68"/>
      <c r="J864" s="68"/>
      <c r="K864" s="68"/>
      <c r="L864" s="68"/>
      <c r="M864" s="68"/>
      <c r="N864" s="68"/>
      <c r="O864" s="68"/>
      <c r="P864" s="68"/>
      <c r="Q864" s="68"/>
      <c r="R864" s="68"/>
      <c r="S864" s="68"/>
      <c r="T864" s="68"/>
      <c r="U864" s="68"/>
      <c r="V864" s="68"/>
      <c r="W864" s="68"/>
      <c r="X864" s="68"/>
      <c r="Y864" s="68"/>
      <c r="Z864" s="68"/>
      <c r="AA864" s="68"/>
      <c r="AB864" s="68"/>
      <c r="AC864" s="68"/>
      <c r="AD864" s="68"/>
      <c r="AE864" s="68"/>
      <c r="AF864" s="68"/>
      <c r="AG864" s="68"/>
      <c r="AH864" s="68"/>
      <c r="AI864" s="68"/>
      <c r="AJ864" s="68"/>
    </row>
    <row r="865" spans="1:36" ht="15.75" customHeight="1" x14ac:dyDescent="0.3">
      <c r="A865" s="68"/>
      <c r="B865" s="68"/>
      <c r="C865" s="68"/>
      <c r="D865" s="68"/>
      <c r="E865" s="68"/>
      <c r="F865" s="68"/>
      <c r="G865" s="68"/>
      <c r="H865" s="68"/>
      <c r="I865" s="68"/>
      <c r="J865" s="68"/>
      <c r="K865" s="68"/>
      <c r="L865" s="68"/>
      <c r="M865" s="68"/>
      <c r="N865" s="68"/>
      <c r="O865" s="68"/>
      <c r="P865" s="68"/>
      <c r="Q865" s="68"/>
      <c r="R865" s="68"/>
      <c r="S865" s="68"/>
      <c r="T865" s="68"/>
      <c r="U865" s="68"/>
      <c r="V865" s="68"/>
      <c r="W865" s="68"/>
      <c r="X865" s="68"/>
      <c r="Y865" s="68"/>
      <c r="Z865" s="68"/>
      <c r="AA865" s="68"/>
      <c r="AB865" s="68"/>
      <c r="AC865" s="68"/>
      <c r="AD865" s="68"/>
      <c r="AE865" s="68"/>
      <c r="AF865" s="68"/>
      <c r="AG865" s="68"/>
      <c r="AH865" s="68"/>
      <c r="AI865" s="68"/>
      <c r="AJ865" s="68"/>
    </row>
    <row r="866" spans="1:36" ht="15.75" customHeight="1" x14ac:dyDescent="0.3">
      <c r="A866" s="68"/>
      <c r="B866" s="68"/>
      <c r="C866" s="68"/>
      <c r="D866" s="68"/>
      <c r="E866" s="68"/>
      <c r="F866" s="68"/>
      <c r="G866" s="68"/>
      <c r="H866" s="68"/>
      <c r="I866" s="68"/>
      <c r="J866" s="68"/>
      <c r="K866" s="68"/>
      <c r="L866" s="68"/>
      <c r="M866" s="68"/>
      <c r="N866" s="68"/>
      <c r="O866" s="68"/>
      <c r="P866" s="68"/>
      <c r="Q866" s="68"/>
      <c r="R866" s="68"/>
      <c r="S866" s="68"/>
      <c r="T866" s="68"/>
      <c r="U866" s="68"/>
      <c r="V866" s="68"/>
      <c r="W866" s="68"/>
      <c r="X866" s="68"/>
      <c r="Y866" s="68"/>
      <c r="Z866" s="68"/>
      <c r="AA866" s="68"/>
      <c r="AB866" s="68"/>
      <c r="AC866" s="68"/>
      <c r="AD866" s="68"/>
      <c r="AE866" s="68"/>
      <c r="AF866" s="68"/>
      <c r="AG866" s="68"/>
      <c r="AH866" s="68"/>
      <c r="AI866" s="68"/>
      <c r="AJ866" s="68"/>
    </row>
    <row r="867" spans="1:36" ht="15.75" customHeight="1" x14ac:dyDescent="0.3">
      <c r="A867" s="68"/>
      <c r="B867" s="68"/>
      <c r="C867" s="68"/>
      <c r="D867" s="68"/>
      <c r="E867" s="68"/>
      <c r="F867" s="68"/>
      <c r="G867" s="68"/>
      <c r="H867" s="68"/>
      <c r="I867" s="68"/>
      <c r="J867" s="68"/>
      <c r="K867" s="68"/>
      <c r="L867" s="68"/>
      <c r="M867" s="68"/>
      <c r="N867" s="68"/>
      <c r="O867" s="68"/>
      <c r="P867" s="68"/>
      <c r="Q867" s="68"/>
      <c r="R867" s="68"/>
      <c r="S867" s="68"/>
      <c r="T867" s="68"/>
      <c r="U867" s="68"/>
      <c r="V867" s="68"/>
      <c r="W867" s="68"/>
      <c r="X867" s="68"/>
      <c r="Y867" s="68"/>
      <c r="Z867" s="68"/>
      <c r="AA867" s="68"/>
      <c r="AB867" s="68"/>
      <c r="AC867" s="68"/>
      <c r="AD867" s="68"/>
      <c r="AE867" s="68"/>
      <c r="AF867" s="68"/>
      <c r="AG867" s="68"/>
      <c r="AH867" s="68"/>
      <c r="AI867" s="68"/>
      <c r="AJ867" s="68"/>
    </row>
    <row r="868" spans="1:36" ht="15.75" customHeight="1" x14ac:dyDescent="0.3">
      <c r="A868" s="68"/>
      <c r="B868" s="68"/>
      <c r="C868" s="68"/>
      <c r="D868" s="68"/>
      <c r="E868" s="68"/>
      <c r="F868" s="68"/>
      <c r="G868" s="68"/>
      <c r="H868" s="68"/>
      <c r="I868" s="68"/>
      <c r="J868" s="68"/>
      <c r="K868" s="68"/>
      <c r="L868" s="68"/>
      <c r="M868" s="68"/>
      <c r="N868" s="68"/>
      <c r="O868" s="68"/>
      <c r="P868" s="68"/>
      <c r="Q868" s="68"/>
      <c r="R868" s="68"/>
      <c r="S868" s="68"/>
      <c r="T868" s="68"/>
      <c r="U868" s="68"/>
      <c r="V868" s="68"/>
      <c r="W868" s="68"/>
      <c r="X868" s="68"/>
      <c r="Y868" s="68"/>
      <c r="Z868" s="68"/>
      <c r="AA868" s="68"/>
      <c r="AB868" s="68"/>
      <c r="AC868" s="68"/>
      <c r="AD868" s="68"/>
      <c r="AE868" s="68"/>
      <c r="AF868" s="68"/>
      <c r="AG868" s="68"/>
      <c r="AH868" s="68"/>
      <c r="AI868" s="68"/>
      <c r="AJ868" s="68"/>
    </row>
    <row r="869" spans="1:36" ht="15.75" customHeight="1" x14ac:dyDescent="0.3">
      <c r="A869" s="68"/>
      <c r="B869" s="68"/>
      <c r="C869" s="68"/>
      <c r="D869" s="68"/>
      <c r="E869" s="68"/>
      <c r="F869" s="68"/>
      <c r="G869" s="68"/>
      <c r="H869" s="68"/>
      <c r="I869" s="68"/>
      <c r="J869" s="68"/>
      <c r="K869" s="68"/>
      <c r="L869" s="68"/>
      <c r="M869" s="68"/>
      <c r="N869" s="68"/>
      <c r="O869" s="68"/>
      <c r="P869" s="68"/>
      <c r="Q869" s="68"/>
      <c r="R869" s="68"/>
      <c r="S869" s="68"/>
      <c r="T869" s="68"/>
      <c r="U869" s="68"/>
      <c r="V869" s="68"/>
      <c r="W869" s="68"/>
      <c r="X869" s="68"/>
      <c r="Y869" s="68"/>
      <c r="Z869" s="68"/>
      <c r="AA869" s="68"/>
      <c r="AB869" s="68"/>
      <c r="AC869" s="68"/>
      <c r="AD869" s="68"/>
      <c r="AE869" s="68"/>
      <c r="AF869" s="68"/>
      <c r="AG869" s="68"/>
      <c r="AH869" s="68"/>
      <c r="AI869" s="68"/>
      <c r="AJ869" s="68"/>
    </row>
    <row r="870" spans="1:36" ht="15.75" customHeight="1" x14ac:dyDescent="0.3">
      <c r="A870" s="68"/>
      <c r="B870" s="68"/>
      <c r="C870" s="68"/>
      <c r="D870" s="68"/>
      <c r="E870" s="68"/>
      <c r="F870" s="68"/>
      <c r="G870" s="68"/>
      <c r="H870" s="68"/>
      <c r="I870" s="68"/>
      <c r="J870" s="68"/>
      <c r="K870" s="68"/>
      <c r="L870" s="68"/>
      <c r="M870" s="68"/>
      <c r="N870" s="68"/>
      <c r="O870" s="68"/>
      <c r="P870" s="68"/>
      <c r="Q870" s="68"/>
      <c r="R870" s="68"/>
      <c r="S870" s="68"/>
      <c r="T870" s="68"/>
      <c r="U870" s="68"/>
      <c r="V870" s="68"/>
      <c r="W870" s="68"/>
      <c r="X870" s="68"/>
      <c r="Y870" s="68"/>
      <c r="Z870" s="68"/>
      <c r="AA870" s="68"/>
      <c r="AB870" s="68"/>
      <c r="AC870" s="68"/>
      <c r="AD870" s="68"/>
      <c r="AE870" s="68"/>
      <c r="AF870" s="68"/>
      <c r="AG870" s="68"/>
      <c r="AH870" s="68"/>
      <c r="AI870" s="68"/>
      <c r="AJ870" s="68"/>
    </row>
    <row r="871" spans="1:36" ht="15.75" customHeight="1" x14ac:dyDescent="0.3">
      <c r="A871" s="68"/>
      <c r="B871" s="68"/>
      <c r="C871" s="68"/>
      <c r="D871" s="68"/>
      <c r="E871" s="68"/>
      <c r="F871" s="68"/>
      <c r="G871" s="68"/>
      <c r="H871" s="68"/>
      <c r="I871" s="68"/>
      <c r="J871" s="68"/>
      <c r="K871" s="68"/>
      <c r="L871" s="68"/>
      <c r="M871" s="68"/>
      <c r="N871" s="68"/>
      <c r="O871" s="68"/>
      <c r="P871" s="68"/>
      <c r="Q871" s="68"/>
      <c r="R871" s="68"/>
      <c r="S871" s="68"/>
      <c r="T871" s="68"/>
      <c r="U871" s="68"/>
      <c r="V871" s="68"/>
      <c r="W871" s="68"/>
      <c r="X871" s="68"/>
      <c r="Y871" s="68"/>
      <c r="Z871" s="68"/>
      <c r="AA871" s="68"/>
      <c r="AB871" s="68"/>
      <c r="AC871" s="68"/>
      <c r="AD871" s="68"/>
      <c r="AE871" s="68"/>
      <c r="AF871" s="68"/>
      <c r="AG871" s="68"/>
      <c r="AH871" s="68"/>
      <c r="AI871" s="68"/>
      <c r="AJ871" s="68"/>
    </row>
    <row r="872" spans="1:36" ht="15.75" customHeight="1" x14ac:dyDescent="0.3">
      <c r="A872" s="68"/>
      <c r="B872" s="68"/>
      <c r="C872" s="68"/>
      <c r="D872" s="68"/>
      <c r="E872" s="68"/>
      <c r="F872" s="68"/>
      <c r="G872" s="68"/>
      <c r="H872" s="68"/>
      <c r="I872" s="68"/>
      <c r="J872" s="68"/>
      <c r="K872" s="68"/>
      <c r="L872" s="68"/>
      <c r="M872" s="68"/>
      <c r="N872" s="68"/>
      <c r="O872" s="68"/>
      <c r="P872" s="68"/>
      <c r="Q872" s="68"/>
      <c r="R872" s="68"/>
      <c r="S872" s="68"/>
      <c r="T872" s="68"/>
      <c r="U872" s="68"/>
      <c r="V872" s="68"/>
      <c r="W872" s="68"/>
      <c r="X872" s="68"/>
      <c r="Y872" s="68"/>
      <c r="Z872" s="68"/>
      <c r="AA872" s="68"/>
      <c r="AB872" s="68"/>
      <c r="AC872" s="68"/>
      <c r="AD872" s="68"/>
      <c r="AE872" s="68"/>
      <c r="AF872" s="68"/>
      <c r="AG872" s="68"/>
      <c r="AH872" s="68"/>
      <c r="AI872" s="68"/>
      <c r="AJ872" s="68"/>
    </row>
    <row r="873" spans="1:36" ht="15.75" customHeight="1" x14ac:dyDescent="0.3">
      <c r="A873" s="68"/>
      <c r="B873" s="68"/>
      <c r="C873" s="68"/>
      <c r="D873" s="68"/>
      <c r="E873" s="68"/>
      <c r="F873" s="68"/>
      <c r="G873" s="68"/>
      <c r="H873" s="68"/>
      <c r="I873" s="68"/>
      <c r="J873" s="68"/>
      <c r="K873" s="68"/>
      <c r="L873" s="68"/>
      <c r="M873" s="68"/>
      <c r="N873" s="68"/>
      <c r="O873" s="68"/>
      <c r="P873" s="68"/>
      <c r="Q873" s="68"/>
      <c r="R873" s="68"/>
      <c r="S873" s="68"/>
      <c r="T873" s="68"/>
      <c r="U873" s="68"/>
      <c r="V873" s="68"/>
      <c r="W873" s="68"/>
      <c r="X873" s="68"/>
      <c r="Y873" s="68"/>
      <c r="Z873" s="68"/>
      <c r="AA873" s="68"/>
      <c r="AB873" s="68"/>
      <c r="AC873" s="68"/>
      <c r="AD873" s="68"/>
      <c r="AE873" s="68"/>
      <c r="AF873" s="68"/>
      <c r="AG873" s="68"/>
      <c r="AH873" s="68"/>
      <c r="AI873" s="68"/>
      <c r="AJ873" s="68"/>
    </row>
    <row r="874" spans="1:36" ht="15.75" customHeight="1" x14ac:dyDescent="0.3">
      <c r="A874" s="68"/>
      <c r="B874" s="68"/>
      <c r="C874" s="68"/>
      <c r="D874" s="68"/>
      <c r="E874" s="68"/>
      <c r="F874" s="68"/>
      <c r="G874" s="68"/>
      <c r="H874" s="68"/>
      <c r="I874" s="68"/>
      <c r="J874" s="68"/>
      <c r="K874" s="68"/>
      <c r="L874" s="68"/>
      <c r="M874" s="68"/>
      <c r="N874" s="68"/>
      <c r="O874" s="68"/>
      <c r="P874" s="68"/>
      <c r="Q874" s="68"/>
      <c r="R874" s="68"/>
      <c r="S874" s="68"/>
      <c r="T874" s="68"/>
      <c r="U874" s="68"/>
      <c r="V874" s="68"/>
      <c r="W874" s="68"/>
      <c r="X874" s="68"/>
      <c r="Y874" s="68"/>
      <c r="Z874" s="68"/>
      <c r="AA874" s="68"/>
      <c r="AB874" s="68"/>
      <c r="AC874" s="68"/>
      <c r="AD874" s="68"/>
      <c r="AE874" s="68"/>
      <c r="AF874" s="68"/>
      <c r="AG874" s="68"/>
      <c r="AH874" s="68"/>
      <c r="AI874" s="68"/>
      <c r="AJ874" s="68"/>
    </row>
    <row r="875" spans="1:36" ht="15.75" customHeight="1" x14ac:dyDescent="0.3">
      <c r="A875" s="68"/>
      <c r="B875" s="68"/>
      <c r="C875" s="68"/>
      <c r="D875" s="68"/>
      <c r="E875" s="68"/>
      <c r="F875" s="68"/>
      <c r="G875" s="68"/>
      <c r="H875" s="68"/>
      <c r="I875" s="68"/>
      <c r="J875" s="68"/>
      <c r="K875" s="68"/>
      <c r="L875" s="68"/>
      <c r="M875" s="68"/>
      <c r="N875" s="68"/>
      <c r="O875" s="68"/>
      <c r="P875" s="68"/>
      <c r="Q875" s="68"/>
      <c r="R875" s="68"/>
      <c r="S875" s="68"/>
      <c r="T875" s="68"/>
      <c r="U875" s="68"/>
      <c r="V875" s="68"/>
      <c r="W875" s="68"/>
      <c r="X875" s="68"/>
      <c r="Y875" s="68"/>
      <c r="Z875" s="68"/>
      <c r="AA875" s="68"/>
      <c r="AB875" s="68"/>
      <c r="AC875" s="68"/>
      <c r="AD875" s="68"/>
      <c r="AE875" s="68"/>
      <c r="AF875" s="68"/>
      <c r="AG875" s="68"/>
      <c r="AH875" s="68"/>
      <c r="AI875" s="68"/>
      <c r="AJ875" s="68"/>
    </row>
    <row r="876" spans="1:36" ht="15.75" customHeight="1" x14ac:dyDescent="0.3">
      <c r="A876" s="68"/>
      <c r="B876" s="68"/>
      <c r="C876" s="68"/>
      <c r="D876" s="68"/>
      <c r="E876" s="68"/>
      <c r="F876" s="68"/>
      <c r="G876" s="68"/>
      <c r="H876" s="68"/>
      <c r="I876" s="68"/>
      <c r="J876" s="68"/>
      <c r="K876" s="68"/>
      <c r="L876" s="68"/>
      <c r="M876" s="68"/>
      <c r="N876" s="68"/>
      <c r="O876" s="68"/>
      <c r="P876" s="68"/>
      <c r="Q876" s="68"/>
      <c r="R876" s="68"/>
      <c r="S876" s="68"/>
      <c r="T876" s="68"/>
      <c r="U876" s="68"/>
      <c r="V876" s="68"/>
      <c r="W876" s="68"/>
      <c r="X876" s="68"/>
      <c r="Y876" s="68"/>
      <c r="Z876" s="68"/>
      <c r="AA876" s="68"/>
      <c r="AB876" s="68"/>
      <c r="AC876" s="68"/>
      <c r="AD876" s="68"/>
      <c r="AE876" s="68"/>
      <c r="AF876" s="68"/>
      <c r="AG876" s="68"/>
      <c r="AH876" s="68"/>
      <c r="AI876" s="68"/>
      <c r="AJ876" s="68"/>
    </row>
    <row r="877" spans="1:36" ht="15.75" customHeight="1" x14ac:dyDescent="0.3">
      <c r="A877" s="68"/>
      <c r="B877" s="68"/>
      <c r="C877" s="68"/>
      <c r="D877" s="68"/>
      <c r="E877" s="68"/>
      <c r="F877" s="68"/>
      <c r="G877" s="68"/>
      <c r="H877" s="68"/>
      <c r="I877" s="68"/>
      <c r="J877" s="68"/>
      <c r="K877" s="68"/>
      <c r="L877" s="68"/>
      <c r="M877" s="68"/>
      <c r="N877" s="68"/>
      <c r="O877" s="68"/>
      <c r="P877" s="68"/>
      <c r="Q877" s="68"/>
      <c r="R877" s="68"/>
      <c r="S877" s="68"/>
      <c r="T877" s="68"/>
      <c r="U877" s="68"/>
      <c r="V877" s="68"/>
      <c r="W877" s="68"/>
      <c r="X877" s="68"/>
      <c r="Y877" s="68"/>
      <c r="Z877" s="68"/>
      <c r="AA877" s="68"/>
      <c r="AB877" s="68"/>
      <c r="AC877" s="68"/>
      <c r="AD877" s="68"/>
      <c r="AE877" s="68"/>
      <c r="AF877" s="68"/>
      <c r="AG877" s="68"/>
      <c r="AH877" s="68"/>
      <c r="AI877" s="68"/>
      <c r="AJ877" s="68"/>
    </row>
    <row r="878" spans="1:36" ht="15.75" customHeight="1" x14ac:dyDescent="0.3">
      <c r="A878" s="68"/>
      <c r="B878" s="68"/>
      <c r="C878" s="68"/>
      <c r="D878" s="68"/>
      <c r="E878" s="68"/>
      <c r="F878" s="68"/>
      <c r="G878" s="68"/>
      <c r="H878" s="68"/>
      <c r="I878" s="68"/>
      <c r="J878" s="68"/>
      <c r="K878" s="68"/>
      <c r="L878" s="68"/>
      <c r="M878" s="68"/>
      <c r="N878" s="68"/>
      <c r="O878" s="68"/>
      <c r="P878" s="68"/>
      <c r="Q878" s="68"/>
      <c r="R878" s="68"/>
      <c r="S878" s="68"/>
      <c r="T878" s="68"/>
      <c r="U878" s="68"/>
      <c r="V878" s="68"/>
      <c r="W878" s="68"/>
      <c r="X878" s="68"/>
      <c r="Y878" s="68"/>
      <c r="Z878" s="68"/>
      <c r="AA878" s="68"/>
      <c r="AB878" s="68"/>
      <c r="AC878" s="68"/>
      <c r="AD878" s="68"/>
      <c r="AE878" s="68"/>
      <c r="AF878" s="68"/>
      <c r="AG878" s="68"/>
      <c r="AH878" s="68"/>
      <c r="AI878" s="68"/>
      <c r="AJ878" s="68"/>
    </row>
    <row r="879" spans="1:36" ht="15.75" customHeight="1" x14ac:dyDescent="0.3">
      <c r="A879" s="68"/>
      <c r="B879" s="68"/>
      <c r="C879" s="68"/>
      <c r="D879" s="68"/>
      <c r="E879" s="68"/>
      <c r="F879" s="68"/>
      <c r="G879" s="68"/>
      <c r="H879" s="68"/>
      <c r="I879" s="68"/>
      <c r="J879" s="68"/>
      <c r="K879" s="68"/>
      <c r="L879" s="68"/>
      <c r="M879" s="68"/>
      <c r="N879" s="68"/>
      <c r="O879" s="68"/>
      <c r="P879" s="68"/>
      <c r="Q879" s="68"/>
      <c r="R879" s="68"/>
      <c r="S879" s="68"/>
      <c r="T879" s="68"/>
      <c r="U879" s="68"/>
      <c r="V879" s="68"/>
      <c r="W879" s="68"/>
      <c r="X879" s="68"/>
      <c r="Y879" s="68"/>
      <c r="Z879" s="68"/>
      <c r="AA879" s="68"/>
      <c r="AB879" s="68"/>
      <c r="AC879" s="68"/>
      <c r="AD879" s="68"/>
      <c r="AE879" s="68"/>
      <c r="AF879" s="68"/>
      <c r="AG879" s="68"/>
      <c r="AH879" s="68"/>
      <c r="AI879" s="68"/>
      <c r="AJ879" s="68"/>
    </row>
    <row r="880" spans="1:36" ht="15.75" customHeight="1" x14ac:dyDescent="0.3">
      <c r="A880" s="68"/>
      <c r="B880" s="68"/>
      <c r="C880" s="68"/>
      <c r="D880" s="68"/>
      <c r="E880" s="68"/>
      <c r="F880" s="68"/>
      <c r="G880" s="68"/>
      <c r="H880" s="68"/>
      <c r="I880" s="68"/>
      <c r="J880" s="68"/>
      <c r="K880" s="68"/>
      <c r="L880" s="68"/>
      <c r="M880" s="68"/>
      <c r="N880" s="68"/>
      <c r="O880" s="68"/>
      <c r="P880" s="68"/>
      <c r="Q880" s="68"/>
      <c r="R880" s="68"/>
      <c r="S880" s="68"/>
      <c r="T880" s="68"/>
      <c r="U880" s="68"/>
      <c r="V880" s="68"/>
      <c r="W880" s="68"/>
      <c r="X880" s="68"/>
      <c r="Y880" s="68"/>
      <c r="Z880" s="68"/>
      <c r="AA880" s="68"/>
      <c r="AB880" s="68"/>
      <c r="AC880" s="68"/>
      <c r="AD880" s="68"/>
      <c r="AE880" s="68"/>
      <c r="AF880" s="68"/>
      <c r="AG880" s="68"/>
      <c r="AH880" s="68"/>
      <c r="AI880" s="68"/>
      <c r="AJ880" s="68"/>
    </row>
    <row r="881" spans="1:36" ht="15.75" customHeight="1" x14ac:dyDescent="0.3">
      <c r="A881" s="68"/>
      <c r="B881" s="68"/>
      <c r="C881" s="68"/>
      <c r="D881" s="68"/>
      <c r="E881" s="68"/>
      <c r="F881" s="68"/>
      <c r="G881" s="68"/>
      <c r="H881" s="68"/>
      <c r="I881" s="68"/>
      <c r="J881" s="68"/>
      <c r="K881" s="68"/>
      <c r="L881" s="68"/>
      <c r="M881" s="68"/>
      <c r="N881" s="68"/>
      <c r="O881" s="68"/>
      <c r="P881" s="68"/>
      <c r="Q881" s="68"/>
      <c r="R881" s="68"/>
      <c r="S881" s="68"/>
      <c r="T881" s="68"/>
      <c r="U881" s="68"/>
      <c r="V881" s="68"/>
      <c r="W881" s="68"/>
      <c r="X881" s="68"/>
      <c r="Y881" s="68"/>
      <c r="Z881" s="68"/>
      <c r="AA881" s="68"/>
      <c r="AB881" s="68"/>
      <c r="AC881" s="68"/>
      <c r="AD881" s="68"/>
      <c r="AE881" s="68"/>
      <c r="AF881" s="68"/>
      <c r="AG881" s="68"/>
      <c r="AH881" s="68"/>
      <c r="AI881" s="68"/>
      <c r="AJ881" s="68"/>
    </row>
    <row r="882" spans="1:36" ht="15.75" customHeight="1" x14ac:dyDescent="0.3">
      <c r="A882" s="68"/>
      <c r="B882" s="68"/>
      <c r="C882" s="68"/>
      <c r="D882" s="68"/>
      <c r="E882" s="68"/>
      <c r="F882" s="68"/>
      <c r="G882" s="68"/>
      <c r="H882" s="68"/>
      <c r="I882" s="68"/>
      <c r="J882" s="68"/>
      <c r="K882" s="68"/>
      <c r="L882" s="68"/>
      <c r="M882" s="68"/>
      <c r="N882" s="68"/>
      <c r="O882" s="68"/>
      <c r="P882" s="68"/>
      <c r="Q882" s="68"/>
      <c r="R882" s="68"/>
      <c r="S882" s="68"/>
      <c r="T882" s="68"/>
      <c r="U882" s="68"/>
      <c r="V882" s="68"/>
      <c r="W882" s="68"/>
      <c r="X882" s="68"/>
      <c r="Y882" s="68"/>
      <c r="Z882" s="68"/>
      <c r="AA882" s="68"/>
      <c r="AB882" s="68"/>
      <c r="AC882" s="68"/>
      <c r="AD882" s="68"/>
      <c r="AE882" s="68"/>
      <c r="AF882" s="68"/>
      <c r="AG882" s="68"/>
      <c r="AH882" s="68"/>
      <c r="AI882" s="68"/>
      <c r="AJ882" s="68"/>
    </row>
    <row r="883" spans="1:36" ht="15.75" customHeight="1" x14ac:dyDescent="0.3">
      <c r="A883" s="68"/>
      <c r="B883" s="68"/>
      <c r="C883" s="68"/>
      <c r="D883" s="68"/>
      <c r="E883" s="68"/>
      <c r="F883" s="68"/>
      <c r="G883" s="68"/>
      <c r="H883" s="68"/>
      <c r="I883" s="68"/>
      <c r="J883" s="68"/>
      <c r="K883" s="68"/>
      <c r="L883" s="68"/>
      <c r="M883" s="68"/>
      <c r="N883" s="68"/>
      <c r="O883" s="68"/>
      <c r="P883" s="68"/>
      <c r="Q883" s="68"/>
      <c r="R883" s="68"/>
      <c r="S883" s="68"/>
      <c r="T883" s="68"/>
      <c r="U883" s="68"/>
      <c r="V883" s="68"/>
      <c r="W883" s="68"/>
      <c r="X883" s="68"/>
      <c r="Y883" s="68"/>
      <c r="Z883" s="68"/>
      <c r="AA883" s="68"/>
      <c r="AB883" s="68"/>
      <c r="AC883" s="68"/>
      <c r="AD883" s="68"/>
      <c r="AE883" s="68"/>
      <c r="AF883" s="68"/>
      <c r="AG883" s="68"/>
      <c r="AH883" s="68"/>
      <c r="AI883" s="68"/>
      <c r="AJ883" s="68"/>
    </row>
    <row r="884" spans="1:36" ht="15.75" customHeight="1" x14ac:dyDescent="0.3">
      <c r="A884" s="68"/>
      <c r="B884" s="68"/>
      <c r="C884" s="68"/>
      <c r="D884" s="68"/>
      <c r="E884" s="68"/>
      <c r="F884" s="68"/>
      <c r="G884" s="68"/>
      <c r="H884" s="68"/>
      <c r="I884" s="68"/>
      <c r="J884" s="68"/>
      <c r="K884" s="68"/>
      <c r="L884" s="68"/>
      <c r="M884" s="68"/>
      <c r="N884" s="68"/>
      <c r="O884" s="68"/>
      <c r="P884" s="68"/>
      <c r="Q884" s="68"/>
      <c r="R884" s="68"/>
      <c r="S884" s="68"/>
      <c r="T884" s="68"/>
      <c r="U884" s="68"/>
      <c r="V884" s="68"/>
      <c r="W884" s="68"/>
      <c r="X884" s="68"/>
      <c r="Y884" s="68"/>
      <c r="Z884" s="68"/>
      <c r="AA884" s="68"/>
      <c r="AB884" s="68"/>
      <c r="AC884" s="68"/>
      <c r="AD884" s="68"/>
      <c r="AE884" s="68"/>
      <c r="AF884" s="68"/>
      <c r="AG884" s="68"/>
      <c r="AH884" s="68"/>
      <c r="AI884" s="68"/>
      <c r="AJ884" s="68"/>
    </row>
    <row r="885" spans="1:36" ht="15.75" customHeight="1" x14ac:dyDescent="0.3">
      <c r="A885" s="68"/>
      <c r="B885" s="68"/>
      <c r="C885" s="68"/>
      <c r="D885" s="68"/>
      <c r="E885" s="68"/>
      <c r="F885" s="68"/>
      <c r="G885" s="68"/>
      <c r="H885" s="68"/>
      <c r="I885" s="68"/>
      <c r="J885" s="68"/>
      <c r="K885" s="68"/>
      <c r="L885" s="68"/>
      <c r="M885" s="68"/>
      <c r="N885" s="68"/>
      <c r="O885" s="68"/>
      <c r="P885" s="68"/>
      <c r="Q885" s="68"/>
      <c r="R885" s="68"/>
      <c r="S885" s="68"/>
      <c r="T885" s="68"/>
      <c r="U885" s="68"/>
      <c r="V885" s="68"/>
      <c r="W885" s="68"/>
      <c r="X885" s="68"/>
      <c r="Y885" s="68"/>
      <c r="Z885" s="68"/>
      <c r="AA885" s="68"/>
      <c r="AB885" s="68"/>
      <c r="AC885" s="68"/>
      <c r="AD885" s="68"/>
      <c r="AE885" s="68"/>
      <c r="AF885" s="68"/>
      <c r="AG885" s="68"/>
      <c r="AH885" s="68"/>
      <c r="AI885" s="68"/>
      <c r="AJ885" s="68"/>
    </row>
    <row r="886" spans="1:36" ht="15.75" customHeight="1" x14ac:dyDescent="0.3">
      <c r="A886" s="68"/>
      <c r="B886" s="68"/>
      <c r="C886" s="68"/>
      <c r="D886" s="68"/>
      <c r="E886" s="68"/>
      <c r="F886" s="68"/>
      <c r="G886" s="68"/>
      <c r="H886" s="68"/>
      <c r="I886" s="68"/>
      <c r="J886" s="68"/>
      <c r="K886" s="68"/>
      <c r="L886" s="68"/>
      <c r="M886" s="68"/>
      <c r="N886" s="68"/>
      <c r="O886" s="68"/>
      <c r="P886" s="68"/>
      <c r="Q886" s="68"/>
      <c r="R886" s="68"/>
      <c r="S886" s="68"/>
      <c r="T886" s="68"/>
      <c r="U886" s="68"/>
      <c r="V886" s="68"/>
      <c r="W886" s="68"/>
      <c r="X886" s="68"/>
      <c r="Y886" s="68"/>
      <c r="Z886" s="68"/>
      <c r="AA886" s="68"/>
      <c r="AB886" s="68"/>
      <c r="AC886" s="68"/>
      <c r="AD886" s="68"/>
      <c r="AE886" s="68"/>
      <c r="AF886" s="68"/>
      <c r="AG886" s="68"/>
      <c r="AH886" s="68"/>
      <c r="AI886" s="68"/>
      <c r="AJ886" s="68"/>
    </row>
    <row r="887" spans="1:36" ht="15.75" customHeight="1" x14ac:dyDescent="0.3">
      <c r="A887" s="68"/>
      <c r="B887" s="68"/>
      <c r="C887" s="68"/>
      <c r="D887" s="68"/>
      <c r="E887" s="68"/>
      <c r="F887" s="68"/>
      <c r="G887" s="68"/>
      <c r="H887" s="68"/>
      <c r="I887" s="68"/>
      <c r="J887" s="68"/>
      <c r="K887" s="68"/>
      <c r="L887" s="68"/>
      <c r="M887" s="68"/>
      <c r="N887" s="68"/>
      <c r="O887" s="68"/>
      <c r="P887" s="68"/>
      <c r="Q887" s="68"/>
      <c r="R887" s="68"/>
      <c r="S887" s="68"/>
      <c r="T887" s="68"/>
      <c r="U887" s="68"/>
      <c r="V887" s="68"/>
      <c r="W887" s="68"/>
      <c r="X887" s="68"/>
      <c r="Y887" s="68"/>
      <c r="Z887" s="68"/>
      <c r="AA887" s="68"/>
      <c r="AB887" s="68"/>
      <c r="AC887" s="68"/>
      <c r="AD887" s="68"/>
      <c r="AE887" s="68"/>
      <c r="AF887" s="68"/>
      <c r="AG887" s="68"/>
      <c r="AH887" s="68"/>
      <c r="AI887" s="68"/>
      <c r="AJ887" s="68"/>
    </row>
    <row r="888" spans="1:36" ht="15.75" customHeight="1" x14ac:dyDescent="0.3">
      <c r="A888" s="68"/>
      <c r="B888" s="68"/>
      <c r="C888" s="68"/>
      <c r="D888" s="68"/>
      <c r="E888" s="68"/>
      <c r="F888" s="68"/>
      <c r="G888" s="68"/>
      <c r="H888" s="68"/>
      <c r="I888" s="68"/>
      <c r="J888" s="68"/>
      <c r="K888" s="68"/>
      <c r="L888" s="68"/>
      <c r="M888" s="68"/>
      <c r="N888" s="68"/>
      <c r="O888" s="68"/>
      <c r="P888" s="68"/>
      <c r="Q888" s="68"/>
      <c r="R888" s="68"/>
      <c r="S888" s="68"/>
      <c r="T888" s="68"/>
      <c r="U888" s="68"/>
      <c r="V888" s="68"/>
      <c r="W888" s="68"/>
      <c r="X888" s="68"/>
      <c r="Y888" s="68"/>
      <c r="Z888" s="68"/>
      <c r="AA888" s="68"/>
      <c r="AB888" s="68"/>
      <c r="AC888" s="68"/>
      <c r="AD888" s="68"/>
      <c r="AE888" s="68"/>
      <c r="AF888" s="68"/>
      <c r="AG888" s="68"/>
      <c r="AH888" s="68"/>
      <c r="AI888" s="68"/>
      <c r="AJ888" s="68"/>
    </row>
    <row r="889" spans="1:36" ht="15.75" customHeight="1" x14ac:dyDescent="0.3">
      <c r="A889" s="68"/>
      <c r="B889" s="68"/>
      <c r="C889" s="68"/>
      <c r="D889" s="68"/>
      <c r="E889" s="68"/>
      <c r="F889" s="68"/>
      <c r="G889" s="68"/>
      <c r="H889" s="68"/>
      <c r="I889" s="68"/>
      <c r="J889" s="68"/>
      <c r="K889" s="68"/>
      <c r="L889" s="68"/>
      <c r="M889" s="68"/>
      <c r="N889" s="68"/>
      <c r="O889" s="68"/>
      <c r="P889" s="68"/>
      <c r="Q889" s="68"/>
      <c r="R889" s="68"/>
      <c r="S889" s="68"/>
      <c r="T889" s="68"/>
      <c r="U889" s="68"/>
      <c r="V889" s="68"/>
      <c r="W889" s="68"/>
      <c r="X889" s="68"/>
      <c r="Y889" s="68"/>
      <c r="Z889" s="68"/>
      <c r="AA889" s="68"/>
      <c r="AB889" s="68"/>
      <c r="AC889" s="68"/>
      <c r="AD889" s="68"/>
      <c r="AE889" s="68"/>
      <c r="AF889" s="68"/>
      <c r="AG889" s="68"/>
      <c r="AH889" s="68"/>
      <c r="AI889" s="68"/>
      <c r="AJ889" s="68"/>
    </row>
    <row r="890" spans="1:36" ht="15.75" customHeight="1" x14ac:dyDescent="0.3">
      <c r="A890" s="68"/>
      <c r="B890" s="68"/>
      <c r="C890" s="68"/>
      <c r="D890" s="68"/>
      <c r="E890" s="68"/>
      <c r="F890" s="68"/>
      <c r="G890" s="68"/>
      <c r="H890" s="68"/>
      <c r="I890" s="68"/>
      <c r="J890" s="68"/>
      <c r="K890" s="68"/>
      <c r="L890" s="68"/>
      <c r="M890" s="68"/>
      <c r="N890" s="68"/>
      <c r="O890" s="68"/>
      <c r="P890" s="68"/>
      <c r="Q890" s="68"/>
      <c r="R890" s="68"/>
      <c r="S890" s="68"/>
      <c r="T890" s="68"/>
      <c r="U890" s="68"/>
      <c r="V890" s="68"/>
      <c r="W890" s="68"/>
      <c r="X890" s="68"/>
      <c r="Y890" s="68"/>
      <c r="Z890" s="68"/>
      <c r="AA890" s="68"/>
      <c r="AB890" s="68"/>
      <c r="AC890" s="68"/>
      <c r="AD890" s="68"/>
      <c r="AE890" s="68"/>
      <c r="AF890" s="68"/>
      <c r="AG890" s="68"/>
      <c r="AH890" s="68"/>
      <c r="AI890" s="68"/>
      <c r="AJ890" s="68"/>
    </row>
    <row r="891" spans="1:36" ht="15.75" customHeight="1" x14ac:dyDescent="0.3">
      <c r="A891" s="68"/>
      <c r="B891" s="68"/>
      <c r="C891" s="68"/>
      <c r="D891" s="68"/>
      <c r="E891" s="68"/>
      <c r="F891" s="68"/>
      <c r="G891" s="68"/>
      <c r="H891" s="68"/>
      <c r="I891" s="68"/>
      <c r="J891" s="68"/>
      <c r="K891" s="68"/>
      <c r="L891" s="68"/>
      <c r="M891" s="68"/>
      <c r="N891" s="68"/>
      <c r="O891" s="68"/>
      <c r="P891" s="68"/>
      <c r="Q891" s="68"/>
      <c r="R891" s="68"/>
      <c r="S891" s="68"/>
      <c r="T891" s="68"/>
      <c r="U891" s="68"/>
      <c r="V891" s="68"/>
      <c r="W891" s="68"/>
      <c r="X891" s="68"/>
      <c r="Y891" s="68"/>
      <c r="Z891" s="68"/>
      <c r="AA891" s="68"/>
      <c r="AB891" s="68"/>
      <c r="AC891" s="68"/>
      <c r="AD891" s="68"/>
      <c r="AE891" s="68"/>
      <c r="AF891" s="68"/>
      <c r="AG891" s="68"/>
      <c r="AH891" s="68"/>
      <c r="AI891" s="68"/>
      <c r="AJ891" s="68"/>
    </row>
    <row r="892" spans="1:36" ht="15.75" customHeight="1" x14ac:dyDescent="0.3">
      <c r="A892" s="68"/>
      <c r="B892" s="68"/>
      <c r="C892" s="68"/>
      <c r="D892" s="68"/>
      <c r="E892" s="68"/>
      <c r="F892" s="68"/>
      <c r="G892" s="68"/>
      <c r="H892" s="68"/>
      <c r="I892" s="68"/>
      <c r="J892" s="68"/>
      <c r="K892" s="68"/>
      <c r="L892" s="68"/>
      <c r="M892" s="68"/>
      <c r="N892" s="68"/>
      <c r="O892" s="68"/>
      <c r="P892" s="68"/>
      <c r="Q892" s="68"/>
      <c r="R892" s="68"/>
      <c r="S892" s="68"/>
      <c r="T892" s="68"/>
      <c r="U892" s="68"/>
      <c r="V892" s="68"/>
      <c r="W892" s="68"/>
      <c r="X892" s="68"/>
      <c r="Y892" s="68"/>
      <c r="Z892" s="68"/>
      <c r="AA892" s="68"/>
      <c r="AB892" s="68"/>
      <c r="AC892" s="68"/>
      <c r="AD892" s="68"/>
      <c r="AE892" s="68"/>
      <c r="AF892" s="68"/>
      <c r="AG892" s="68"/>
      <c r="AH892" s="68"/>
      <c r="AI892" s="68"/>
      <c r="AJ892" s="68"/>
    </row>
    <row r="893" spans="1:36" ht="15.75" customHeight="1" x14ac:dyDescent="0.3">
      <c r="A893" s="68"/>
      <c r="B893" s="68"/>
      <c r="C893" s="68"/>
      <c r="D893" s="68"/>
      <c r="E893" s="68"/>
      <c r="F893" s="68"/>
      <c r="G893" s="68"/>
      <c r="H893" s="68"/>
      <c r="I893" s="68"/>
      <c r="J893" s="68"/>
      <c r="K893" s="68"/>
      <c r="L893" s="68"/>
      <c r="M893" s="68"/>
      <c r="N893" s="68"/>
      <c r="O893" s="68"/>
      <c r="P893" s="68"/>
      <c r="Q893" s="68"/>
      <c r="R893" s="68"/>
      <c r="S893" s="68"/>
      <c r="T893" s="68"/>
      <c r="U893" s="68"/>
      <c r="V893" s="68"/>
      <c r="W893" s="68"/>
      <c r="X893" s="68"/>
      <c r="Y893" s="68"/>
      <c r="Z893" s="68"/>
      <c r="AA893" s="68"/>
      <c r="AB893" s="68"/>
      <c r="AC893" s="68"/>
      <c r="AD893" s="68"/>
      <c r="AE893" s="68"/>
      <c r="AF893" s="68"/>
      <c r="AG893" s="68"/>
      <c r="AH893" s="68"/>
      <c r="AI893" s="68"/>
      <c r="AJ893" s="68"/>
    </row>
    <row r="894" spans="1:36" ht="15.75" customHeight="1" x14ac:dyDescent="0.3">
      <c r="A894" s="68"/>
      <c r="B894" s="68"/>
      <c r="C894" s="68"/>
      <c r="D894" s="68"/>
      <c r="E894" s="68"/>
      <c r="F894" s="68"/>
      <c r="G894" s="68"/>
      <c r="H894" s="68"/>
      <c r="I894" s="68"/>
      <c r="J894" s="68"/>
      <c r="K894" s="68"/>
      <c r="L894" s="68"/>
      <c r="M894" s="68"/>
      <c r="N894" s="68"/>
      <c r="O894" s="68"/>
      <c r="P894" s="68"/>
      <c r="Q894" s="68"/>
      <c r="R894" s="68"/>
      <c r="S894" s="68"/>
      <c r="T894" s="68"/>
      <c r="U894" s="68"/>
      <c r="V894" s="68"/>
      <c r="W894" s="68"/>
      <c r="X894" s="68"/>
      <c r="Y894" s="68"/>
      <c r="Z894" s="68"/>
      <c r="AA894" s="68"/>
      <c r="AB894" s="68"/>
      <c r="AC894" s="68"/>
      <c r="AD894" s="68"/>
      <c r="AE894" s="68"/>
      <c r="AF894" s="68"/>
      <c r="AG894" s="68"/>
      <c r="AH894" s="68"/>
      <c r="AI894" s="68"/>
      <c r="AJ894" s="68"/>
    </row>
    <row r="895" spans="1:36" ht="15.75" customHeight="1" x14ac:dyDescent="0.3">
      <c r="A895" s="68"/>
      <c r="B895" s="68"/>
      <c r="C895" s="68"/>
      <c r="D895" s="68"/>
      <c r="E895" s="68"/>
      <c r="F895" s="68"/>
      <c r="G895" s="68"/>
      <c r="H895" s="68"/>
      <c r="I895" s="68"/>
      <c r="J895" s="68"/>
      <c r="K895" s="68"/>
      <c r="L895" s="68"/>
      <c r="M895" s="68"/>
      <c r="N895" s="68"/>
      <c r="O895" s="68"/>
      <c r="P895" s="68"/>
      <c r="Q895" s="68"/>
      <c r="R895" s="68"/>
      <c r="S895" s="68"/>
      <c r="T895" s="68"/>
      <c r="U895" s="68"/>
      <c r="V895" s="68"/>
      <c r="W895" s="68"/>
      <c r="X895" s="68"/>
      <c r="Y895" s="68"/>
      <c r="Z895" s="68"/>
      <c r="AA895" s="68"/>
      <c r="AB895" s="68"/>
      <c r="AC895" s="68"/>
      <c r="AD895" s="68"/>
      <c r="AE895" s="68"/>
      <c r="AF895" s="68"/>
      <c r="AG895" s="68"/>
      <c r="AH895" s="68"/>
      <c r="AI895" s="68"/>
      <c r="AJ895" s="68"/>
    </row>
    <row r="896" spans="1:36" ht="15.75" customHeight="1" x14ac:dyDescent="0.3">
      <c r="A896" s="68"/>
      <c r="B896" s="68"/>
      <c r="C896" s="68"/>
      <c r="D896" s="68"/>
      <c r="E896" s="68"/>
      <c r="F896" s="68"/>
      <c r="G896" s="68"/>
      <c r="H896" s="68"/>
      <c r="I896" s="68"/>
      <c r="J896" s="68"/>
      <c r="K896" s="68"/>
      <c r="L896" s="68"/>
      <c r="M896" s="68"/>
      <c r="N896" s="68"/>
      <c r="O896" s="68"/>
      <c r="P896" s="68"/>
      <c r="Q896" s="68"/>
      <c r="R896" s="68"/>
      <c r="S896" s="68"/>
      <c r="T896" s="68"/>
      <c r="U896" s="68"/>
      <c r="V896" s="68"/>
      <c r="W896" s="68"/>
      <c r="X896" s="68"/>
      <c r="Y896" s="68"/>
      <c r="Z896" s="68"/>
      <c r="AA896" s="68"/>
      <c r="AB896" s="68"/>
      <c r="AC896" s="68"/>
      <c r="AD896" s="68"/>
      <c r="AE896" s="68"/>
      <c r="AF896" s="68"/>
      <c r="AG896" s="68"/>
      <c r="AH896" s="68"/>
      <c r="AI896" s="68"/>
      <c r="AJ896" s="68"/>
    </row>
    <row r="897" spans="1:36" ht="15.75" customHeight="1" x14ac:dyDescent="0.3">
      <c r="A897" s="68"/>
      <c r="B897" s="68"/>
      <c r="C897" s="68"/>
      <c r="D897" s="68"/>
      <c r="E897" s="68"/>
      <c r="F897" s="68"/>
      <c r="G897" s="68"/>
      <c r="H897" s="68"/>
      <c r="I897" s="68"/>
      <c r="J897" s="68"/>
      <c r="K897" s="68"/>
      <c r="L897" s="68"/>
      <c r="M897" s="68"/>
      <c r="N897" s="68"/>
      <c r="O897" s="68"/>
      <c r="P897" s="68"/>
      <c r="Q897" s="68"/>
      <c r="R897" s="68"/>
      <c r="S897" s="68"/>
      <c r="T897" s="68"/>
      <c r="U897" s="68"/>
      <c r="V897" s="68"/>
      <c r="W897" s="68"/>
      <c r="X897" s="68"/>
      <c r="Y897" s="68"/>
      <c r="Z897" s="68"/>
      <c r="AA897" s="68"/>
      <c r="AB897" s="68"/>
      <c r="AC897" s="68"/>
      <c r="AD897" s="68"/>
      <c r="AE897" s="68"/>
      <c r="AF897" s="68"/>
      <c r="AG897" s="68"/>
      <c r="AH897" s="68"/>
      <c r="AI897" s="68"/>
      <c r="AJ897" s="68"/>
    </row>
    <row r="898" spans="1:36" ht="15.75" customHeight="1" x14ac:dyDescent="0.3">
      <c r="A898" s="68"/>
      <c r="B898" s="68"/>
      <c r="C898" s="68"/>
      <c r="D898" s="68"/>
      <c r="E898" s="68"/>
      <c r="F898" s="68"/>
      <c r="G898" s="68"/>
      <c r="H898" s="68"/>
      <c r="I898" s="68"/>
      <c r="J898" s="68"/>
      <c r="K898" s="68"/>
      <c r="L898" s="68"/>
      <c r="M898" s="68"/>
      <c r="N898" s="68"/>
      <c r="O898" s="68"/>
      <c r="P898" s="68"/>
      <c r="Q898" s="68"/>
      <c r="R898" s="68"/>
      <c r="S898" s="68"/>
      <c r="T898" s="68"/>
      <c r="U898" s="68"/>
      <c r="V898" s="68"/>
      <c r="W898" s="68"/>
      <c r="X898" s="68"/>
      <c r="Y898" s="68"/>
      <c r="Z898" s="68"/>
      <c r="AA898" s="68"/>
      <c r="AB898" s="68"/>
      <c r="AC898" s="68"/>
      <c r="AD898" s="68"/>
      <c r="AE898" s="68"/>
      <c r="AF898" s="68"/>
      <c r="AG898" s="68"/>
      <c r="AH898" s="68"/>
      <c r="AI898" s="68"/>
      <c r="AJ898" s="68"/>
    </row>
    <row r="899" spans="1:36" ht="15.75" customHeight="1" x14ac:dyDescent="0.3">
      <c r="A899" s="68"/>
      <c r="B899" s="68"/>
      <c r="C899" s="68"/>
      <c r="D899" s="68"/>
      <c r="E899" s="68"/>
      <c r="F899" s="68"/>
      <c r="G899" s="68"/>
      <c r="H899" s="68"/>
      <c r="I899" s="68"/>
      <c r="J899" s="68"/>
      <c r="K899" s="68"/>
      <c r="L899" s="68"/>
      <c r="M899" s="68"/>
      <c r="N899" s="68"/>
      <c r="O899" s="68"/>
      <c r="P899" s="68"/>
      <c r="Q899" s="68"/>
      <c r="R899" s="68"/>
      <c r="S899" s="68"/>
      <c r="T899" s="68"/>
      <c r="U899" s="68"/>
      <c r="V899" s="68"/>
      <c r="W899" s="68"/>
      <c r="X899" s="68"/>
      <c r="Y899" s="68"/>
      <c r="Z899" s="68"/>
      <c r="AA899" s="68"/>
      <c r="AB899" s="68"/>
      <c r="AC899" s="68"/>
      <c r="AD899" s="68"/>
      <c r="AE899" s="68"/>
      <c r="AF899" s="68"/>
      <c r="AG899" s="68"/>
      <c r="AH899" s="68"/>
      <c r="AI899" s="68"/>
      <c r="AJ899" s="68"/>
    </row>
    <row r="900" spans="1:36" ht="15.75" customHeight="1" x14ac:dyDescent="0.3">
      <c r="A900" s="68"/>
      <c r="B900" s="68"/>
      <c r="C900" s="68"/>
      <c r="D900" s="68"/>
      <c r="E900" s="68"/>
      <c r="F900" s="68"/>
      <c r="G900" s="68"/>
      <c r="H900" s="68"/>
      <c r="I900" s="68"/>
      <c r="J900" s="68"/>
      <c r="K900" s="68"/>
      <c r="L900" s="68"/>
      <c r="M900" s="68"/>
      <c r="N900" s="68"/>
      <c r="O900" s="68"/>
      <c r="P900" s="68"/>
      <c r="Q900" s="68"/>
      <c r="R900" s="68"/>
      <c r="S900" s="68"/>
      <c r="T900" s="68"/>
      <c r="U900" s="68"/>
      <c r="V900" s="68"/>
      <c r="W900" s="68"/>
      <c r="X900" s="68"/>
      <c r="Y900" s="68"/>
      <c r="Z900" s="68"/>
      <c r="AA900" s="68"/>
      <c r="AB900" s="68"/>
      <c r="AC900" s="68"/>
      <c r="AD900" s="68"/>
      <c r="AE900" s="68"/>
      <c r="AF900" s="68"/>
      <c r="AG900" s="68"/>
      <c r="AH900" s="68"/>
      <c r="AI900" s="68"/>
      <c r="AJ900" s="68"/>
    </row>
    <row r="901" spans="1:36" ht="15.75" customHeight="1" x14ac:dyDescent="0.3">
      <c r="A901" s="68"/>
      <c r="B901" s="68"/>
      <c r="C901" s="68"/>
      <c r="D901" s="68"/>
      <c r="E901" s="68"/>
      <c r="F901" s="68"/>
      <c r="G901" s="68"/>
      <c r="H901" s="68"/>
      <c r="I901" s="68"/>
      <c r="J901" s="68"/>
      <c r="K901" s="68"/>
      <c r="L901" s="68"/>
      <c r="M901" s="68"/>
      <c r="N901" s="68"/>
      <c r="O901" s="68"/>
      <c r="P901" s="68"/>
      <c r="Q901" s="68"/>
      <c r="R901" s="68"/>
      <c r="S901" s="68"/>
      <c r="T901" s="68"/>
      <c r="U901" s="68"/>
      <c r="V901" s="68"/>
      <c r="W901" s="68"/>
      <c r="X901" s="68"/>
      <c r="Y901" s="68"/>
      <c r="Z901" s="68"/>
      <c r="AA901" s="68"/>
      <c r="AB901" s="68"/>
      <c r="AC901" s="68"/>
      <c r="AD901" s="68"/>
      <c r="AE901" s="68"/>
      <c r="AF901" s="68"/>
      <c r="AG901" s="68"/>
      <c r="AH901" s="68"/>
      <c r="AI901" s="68"/>
      <c r="AJ901" s="68"/>
    </row>
    <row r="902" spans="1:36" ht="15.75" customHeight="1" x14ac:dyDescent="0.3">
      <c r="A902" s="68"/>
      <c r="B902" s="68"/>
      <c r="C902" s="68"/>
      <c r="D902" s="68"/>
      <c r="E902" s="68"/>
      <c r="F902" s="68"/>
      <c r="G902" s="68"/>
      <c r="H902" s="68"/>
      <c r="I902" s="68"/>
      <c r="J902" s="68"/>
      <c r="K902" s="68"/>
      <c r="L902" s="68"/>
      <c r="M902" s="68"/>
      <c r="N902" s="68"/>
      <c r="O902" s="68"/>
      <c r="P902" s="68"/>
      <c r="Q902" s="68"/>
      <c r="R902" s="68"/>
      <c r="S902" s="68"/>
      <c r="T902" s="68"/>
      <c r="U902" s="68"/>
      <c r="V902" s="68"/>
      <c r="W902" s="68"/>
      <c r="X902" s="68"/>
      <c r="Y902" s="68"/>
      <c r="Z902" s="68"/>
      <c r="AA902" s="68"/>
      <c r="AB902" s="68"/>
      <c r="AC902" s="68"/>
      <c r="AD902" s="68"/>
      <c r="AE902" s="68"/>
      <c r="AF902" s="68"/>
      <c r="AG902" s="68"/>
      <c r="AH902" s="68"/>
      <c r="AI902" s="68"/>
      <c r="AJ902" s="68"/>
    </row>
    <row r="903" spans="1:36" ht="15.75" customHeight="1" x14ac:dyDescent="0.3">
      <c r="A903" s="68"/>
      <c r="B903" s="68"/>
      <c r="C903" s="68"/>
      <c r="D903" s="68"/>
      <c r="E903" s="68"/>
      <c r="F903" s="68"/>
      <c r="G903" s="68"/>
      <c r="H903" s="68"/>
      <c r="I903" s="68"/>
      <c r="J903" s="68"/>
      <c r="K903" s="68"/>
      <c r="L903" s="68"/>
      <c r="M903" s="68"/>
      <c r="N903" s="68"/>
      <c r="O903" s="68"/>
      <c r="P903" s="68"/>
      <c r="Q903" s="68"/>
      <c r="R903" s="68"/>
      <c r="S903" s="68"/>
      <c r="T903" s="68"/>
      <c r="U903" s="68"/>
      <c r="V903" s="68"/>
      <c r="W903" s="68"/>
      <c r="X903" s="68"/>
      <c r="Y903" s="68"/>
      <c r="Z903" s="68"/>
      <c r="AA903" s="68"/>
      <c r="AB903" s="68"/>
      <c r="AC903" s="68"/>
      <c r="AD903" s="68"/>
      <c r="AE903" s="68"/>
      <c r="AF903" s="68"/>
      <c r="AG903" s="68"/>
      <c r="AH903" s="68"/>
      <c r="AI903" s="68"/>
      <c r="AJ903" s="68"/>
    </row>
    <row r="904" spans="1:36" ht="15.75" customHeight="1" x14ac:dyDescent="0.3">
      <c r="A904" s="68"/>
      <c r="B904" s="68"/>
      <c r="C904" s="68"/>
      <c r="D904" s="68"/>
      <c r="E904" s="68"/>
      <c r="F904" s="68"/>
      <c r="G904" s="68"/>
      <c r="H904" s="68"/>
      <c r="I904" s="68"/>
      <c r="J904" s="68"/>
      <c r="K904" s="68"/>
      <c r="L904" s="68"/>
      <c r="M904" s="68"/>
      <c r="N904" s="68"/>
      <c r="O904" s="68"/>
      <c r="P904" s="68"/>
      <c r="Q904" s="68"/>
      <c r="R904" s="68"/>
      <c r="S904" s="68"/>
      <c r="T904" s="68"/>
      <c r="U904" s="68"/>
      <c r="V904" s="68"/>
      <c r="W904" s="68"/>
      <c r="X904" s="68"/>
      <c r="Y904" s="68"/>
      <c r="Z904" s="68"/>
      <c r="AA904" s="68"/>
      <c r="AB904" s="68"/>
      <c r="AC904" s="68"/>
      <c r="AD904" s="68"/>
      <c r="AE904" s="68"/>
      <c r="AF904" s="68"/>
      <c r="AG904" s="68"/>
      <c r="AH904" s="68"/>
      <c r="AI904" s="68"/>
      <c r="AJ904" s="68"/>
    </row>
    <row r="905" spans="1:36" ht="15.75" customHeight="1" x14ac:dyDescent="0.3">
      <c r="A905" s="68"/>
      <c r="B905" s="68"/>
      <c r="C905" s="68"/>
      <c r="D905" s="68"/>
      <c r="E905" s="68"/>
      <c r="F905" s="68"/>
      <c r="G905" s="68"/>
      <c r="H905" s="68"/>
      <c r="I905" s="68"/>
      <c r="J905" s="68"/>
      <c r="K905" s="68"/>
      <c r="L905" s="68"/>
      <c r="M905" s="68"/>
      <c r="N905" s="68"/>
      <c r="O905" s="68"/>
      <c r="P905" s="68"/>
      <c r="Q905" s="68"/>
      <c r="R905" s="68"/>
      <c r="S905" s="68"/>
      <c r="T905" s="68"/>
      <c r="U905" s="68"/>
      <c r="V905" s="68"/>
      <c r="W905" s="68"/>
      <c r="X905" s="68"/>
      <c r="Y905" s="68"/>
      <c r="Z905" s="68"/>
      <c r="AA905" s="68"/>
      <c r="AB905" s="68"/>
      <c r="AC905" s="68"/>
      <c r="AD905" s="68"/>
      <c r="AE905" s="68"/>
      <c r="AF905" s="68"/>
      <c r="AG905" s="68"/>
      <c r="AH905" s="68"/>
      <c r="AI905" s="68"/>
      <c r="AJ905" s="68"/>
    </row>
    <row r="906" spans="1:36" ht="15.75" customHeight="1" x14ac:dyDescent="0.3">
      <c r="A906" s="68"/>
      <c r="B906" s="68"/>
      <c r="C906" s="68"/>
      <c r="D906" s="68"/>
      <c r="E906" s="68"/>
      <c r="F906" s="68"/>
      <c r="G906" s="68"/>
      <c r="H906" s="68"/>
      <c r="I906" s="68"/>
      <c r="J906" s="68"/>
      <c r="K906" s="68"/>
      <c r="L906" s="68"/>
      <c r="M906" s="68"/>
      <c r="N906" s="68"/>
      <c r="O906" s="68"/>
      <c r="P906" s="68"/>
      <c r="Q906" s="68"/>
      <c r="R906" s="68"/>
      <c r="S906" s="68"/>
      <c r="T906" s="68"/>
      <c r="U906" s="68"/>
      <c r="V906" s="68"/>
      <c r="W906" s="68"/>
      <c r="X906" s="68"/>
      <c r="Y906" s="68"/>
      <c r="Z906" s="68"/>
      <c r="AA906" s="68"/>
      <c r="AB906" s="68"/>
      <c r="AC906" s="68"/>
      <c r="AD906" s="68"/>
      <c r="AE906" s="68"/>
      <c r="AF906" s="68"/>
      <c r="AG906" s="68"/>
      <c r="AH906" s="68"/>
      <c r="AI906" s="68"/>
      <c r="AJ906" s="68"/>
    </row>
    <row r="907" spans="1:36" ht="15.75" customHeight="1" x14ac:dyDescent="0.3">
      <c r="A907" s="68"/>
      <c r="B907" s="68"/>
      <c r="C907" s="68"/>
      <c r="D907" s="68"/>
      <c r="E907" s="68"/>
      <c r="F907" s="68"/>
      <c r="G907" s="68"/>
      <c r="H907" s="68"/>
      <c r="I907" s="68"/>
      <c r="J907" s="68"/>
      <c r="K907" s="68"/>
      <c r="L907" s="68"/>
      <c r="M907" s="68"/>
      <c r="N907" s="68"/>
      <c r="O907" s="68"/>
      <c r="P907" s="68"/>
      <c r="Q907" s="68"/>
      <c r="R907" s="68"/>
      <c r="S907" s="68"/>
      <c r="T907" s="68"/>
      <c r="U907" s="68"/>
      <c r="V907" s="68"/>
      <c r="W907" s="68"/>
      <c r="X907" s="68"/>
      <c r="Y907" s="68"/>
      <c r="Z907" s="68"/>
      <c r="AA907" s="68"/>
      <c r="AB907" s="68"/>
      <c r="AC907" s="68"/>
      <c r="AD907" s="68"/>
      <c r="AE907" s="68"/>
      <c r="AF907" s="68"/>
      <c r="AG907" s="68"/>
      <c r="AH907" s="68"/>
      <c r="AI907" s="68"/>
      <c r="AJ907" s="68"/>
    </row>
    <row r="908" spans="1:36" ht="15.75" customHeight="1" x14ac:dyDescent="0.3">
      <c r="A908" s="68"/>
      <c r="B908" s="68"/>
      <c r="C908" s="68"/>
      <c r="D908" s="68"/>
      <c r="E908" s="68"/>
      <c r="F908" s="68"/>
      <c r="G908" s="68"/>
      <c r="H908" s="68"/>
      <c r="I908" s="68"/>
      <c r="J908" s="68"/>
      <c r="K908" s="68"/>
      <c r="L908" s="68"/>
      <c r="M908" s="68"/>
      <c r="N908" s="68"/>
      <c r="O908" s="68"/>
      <c r="P908" s="68"/>
      <c r="Q908" s="68"/>
      <c r="R908" s="68"/>
      <c r="S908" s="68"/>
      <c r="T908" s="68"/>
      <c r="U908" s="68"/>
      <c r="V908" s="68"/>
      <c r="W908" s="68"/>
      <c r="X908" s="68"/>
      <c r="Y908" s="68"/>
      <c r="Z908" s="68"/>
      <c r="AA908" s="68"/>
      <c r="AB908" s="68"/>
      <c r="AC908" s="68"/>
      <c r="AD908" s="68"/>
      <c r="AE908" s="68"/>
      <c r="AF908" s="68"/>
      <c r="AG908" s="68"/>
      <c r="AH908" s="68"/>
      <c r="AI908" s="68"/>
      <c r="AJ908" s="68"/>
    </row>
    <row r="909" spans="1:36" ht="15.75" customHeight="1" x14ac:dyDescent="0.3">
      <c r="A909" s="68"/>
      <c r="B909" s="68"/>
      <c r="C909" s="68"/>
      <c r="D909" s="68"/>
      <c r="E909" s="68"/>
      <c r="F909" s="68"/>
      <c r="G909" s="68"/>
      <c r="H909" s="68"/>
      <c r="I909" s="68"/>
      <c r="J909" s="68"/>
      <c r="K909" s="68"/>
      <c r="L909" s="68"/>
      <c r="M909" s="68"/>
      <c r="N909" s="68"/>
      <c r="O909" s="68"/>
      <c r="P909" s="68"/>
      <c r="Q909" s="68"/>
      <c r="R909" s="68"/>
      <c r="S909" s="68"/>
      <c r="T909" s="68"/>
      <c r="U909" s="68"/>
      <c r="V909" s="68"/>
      <c r="W909" s="68"/>
      <c r="X909" s="68"/>
      <c r="Y909" s="68"/>
      <c r="Z909" s="68"/>
      <c r="AA909" s="68"/>
      <c r="AB909" s="68"/>
      <c r="AC909" s="68"/>
      <c r="AD909" s="68"/>
      <c r="AE909" s="68"/>
      <c r="AF909" s="68"/>
      <c r="AG909" s="68"/>
      <c r="AH909" s="68"/>
      <c r="AI909" s="68"/>
      <c r="AJ909" s="68"/>
    </row>
    <row r="910" spans="1:36" ht="15.75" customHeight="1" x14ac:dyDescent="0.3">
      <c r="A910" s="68"/>
      <c r="B910" s="68"/>
      <c r="C910" s="68"/>
      <c r="D910" s="68"/>
      <c r="E910" s="68"/>
      <c r="F910" s="68"/>
      <c r="G910" s="68"/>
      <c r="H910" s="68"/>
      <c r="I910" s="68"/>
      <c r="J910" s="68"/>
      <c r="K910" s="68"/>
      <c r="L910" s="68"/>
      <c r="M910" s="68"/>
      <c r="N910" s="68"/>
      <c r="O910" s="68"/>
      <c r="P910" s="68"/>
      <c r="Q910" s="68"/>
      <c r="R910" s="68"/>
      <c r="S910" s="68"/>
      <c r="T910" s="68"/>
      <c r="U910" s="68"/>
      <c r="V910" s="68"/>
      <c r="W910" s="68"/>
      <c r="X910" s="68"/>
      <c r="Y910" s="68"/>
      <c r="Z910" s="68"/>
      <c r="AA910" s="68"/>
      <c r="AB910" s="68"/>
      <c r="AC910" s="68"/>
      <c r="AD910" s="68"/>
      <c r="AE910" s="68"/>
      <c r="AF910" s="68"/>
      <c r="AG910" s="68"/>
      <c r="AH910" s="68"/>
      <c r="AI910" s="68"/>
      <c r="AJ910" s="68"/>
    </row>
    <row r="911" spans="1:36" ht="15.75" customHeight="1" x14ac:dyDescent="0.3">
      <c r="A911" s="68"/>
      <c r="B911" s="68"/>
      <c r="C911" s="68"/>
      <c r="D911" s="68"/>
      <c r="E911" s="68"/>
      <c r="F911" s="68"/>
      <c r="G911" s="68"/>
      <c r="H911" s="68"/>
      <c r="I911" s="68"/>
      <c r="J911" s="68"/>
      <c r="K911" s="68"/>
      <c r="L911" s="68"/>
      <c r="M911" s="68"/>
      <c r="N911" s="68"/>
      <c r="O911" s="68"/>
      <c r="P911" s="68"/>
      <c r="Q911" s="68"/>
      <c r="R911" s="68"/>
      <c r="S911" s="68"/>
      <c r="T911" s="68"/>
      <c r="U911" s="68"/>
      <c r="V911" s="68"/>
      <c r="W911" s="68"/>
      <c r="X911" s="68"/>
      <c r="Y911" s="68"/>
      <c r="Z911" s="68"/>
      <c r="AA911" s="68"/>
      <c r="AB911" s="68"/>
      <c r="AC911" s="68"/>
      <c r="AD911" s="68"/>
      <c r="AE911" s="68"/>
      <c r="AF911" s="68"/>
      <c r="AG911" s="68"/>
      <c r="AH911" s="68"/>
      <c r="AI911" s="68"/>
      <c r="AJ911" s="68"/>
    </row>
    <row r="912" spans="1:36" ht="15.75" customHeight="1" x14ac:dyDescent="0.3">
      <c r="A912" s="68"/>
      <c r="B912" s="68"/>
      <c r="C912" s="68"/>
      <c r="D912" s="68"/>
      <c r="E912" s="68"/>
      <c r="F912" s="68"/>
      <c r="G912" s="68"/>
      <c r="H912" s="68"/>
      <c r="I912" s="68"/>
      <c r="J912" s="68"/>
      <c r="K912" s="68"/>
      <c r="L912" s="68"/>
      <c r="M912" s="68"/>
      <c r="N912" s="68"/>
      <c r="O912" s="68"/>
      <c r="P912" s="68"/>
      <c r="Q912" s="68"/>
      <c r="R912" s="68"/>
      <c r="S912" s="68"/>
      <c r="T912" s="68"/>
      <c r="U912" s="68"/>
      <c r="V912" s="68"/>
      <c r="W912" s="68"/>
      <c r="X912" s="68"/>
      <c r="Y912" s="68"/>
      <c r="Z912" s="68"/>
      <c r="AA912" s="68"/>
      <c r="AB912" s="68"/>
      <c r="AC912" s="68"/>
      <c r="AD912" s="68"/>
      <c r="AE912" s="68"/>
      <c r="AF912" s="68"/>
      <c r="AG912" s="68"/>
      <c r="AH912" s="68"/>
      <c r="AI912" s="68"/>
      <c r="AJ912" s="68"/>
    </row>
    <row r="913" spans="1:36" ht="15.75" customHeight="1" x14ac:dyDescent="0.3">
      <c r="A913" s="68"/>
      <c r="B913" s="68"/>
      <c r="C913" s="68"/>
      <c r="D913" s="68"/>
      <c r="E913" s="68"/>
      <c r="F913" s="68"/>
      <c r="G913" s="68"/>
      <c r="H913" s="68"/>
      <c r="I913" s="68"/>
      <c r="J913" s="68"/>
      <c r="K913" s="68"/>
      <c r="L913" s="68"/>
      <c r="M913" s="68"/>
      <c r="N913" s="68"/>
      <c r="O913" s="68"/>
      <c r="P913" s="68"/>
      <c r="Q913" s="68"/>
      <c r="R913" s="68"/>
      <c r="S913" s="68"/>
      <c r="T913" s="68"/>
      <c r="U913" s="68"/>
      <c r="V913" s="68"/>
      <c r="W913" s="68"/>
      <c r="X913" s="68"/>
      <c r="Y913" s="68"/>
      <c r="Z913" s="68"/>
      <c r="AA913" s="68"/>
      <c r="AB913" s="68"/>
      <c r="AC913" s="68"/>
      <c r="AD913" s="68"/>
      <c r="AE913" s="68"/>
      <c r="AF913" s="68"/>
      <c r="AG913" s="68"/>
      <c r="AH913" s="68"/>
      <c r="AI913" s="68"/>
      <c r="AJ913" s="68"/>
    </row>
    <row r="914" spans="1:36" ht="15.75" customHeight="1" x14ac:dyDescent="0.3">
      <c r="A914" s="68"/>
      <c r="B914" s="68"/>
      <c r="C914" s="68"/>
      <c r="D914" s="68"/>
      <c r="E914" s="68"/>
      <c r="F914" s="68"/>
      <c r="G914" s="68"/>
      <c r="H914" s="68"/>
      <c r="I914" s="68"/>
      <c r="J914" s="68"/>
      <c r="K914" s="68"/>
      <c r="L914" s="68"/>
      <c r="M914" s="68"/>
      <c r="N914" s="68"/>
      <c r="O914" s="68"/>
      <c r="P914" s="68"/>
      <c r="Q914" s="68"/>
      <c r="R914" s="68"/>
      <c r="S914" s="68"/>
      <c r="T914" s="68"/>
      <c r="U914" s="68"/>
      <c r="V914" s="68"/>
      <c r="W914" s="68"/>
      <c r="X914" s="68"/>
      <c r="Y914" s="68"/>
      <c r="Z914" s="68"/>
      <c r="AA914" s="68"/>
      <c r="AB914" s="68"/>
      <c r="AC914" s="68"/>
      <c r="AD914" s="68"/>
      <c r="AE914" s="68"/>
      <c r="AF914" s="68"/>
      <c r="AG914" s="68"/>
      <c r="AH914" s="68"/>
      <c r="AI914" s="68"/>
      <c r="AJ914" s="68"/>
    </row>
    <row r="915" spans="1:36" ht="15.75" customHeight="1" x14ac:dyDescent="0.3">
      <c r="A915" s="68"/>
      <c r="B915" s="68"/>
      <c r="C915" s="68"/>
      <c r="D915" s="68"/>
      <c r="E915" s="68"/>
      <c r="F915" s="68"/>
      <c r="G915" s="68"/>
      <c r="H915" s="68"/>
      <c r="I915" s="68"/>
      <c r="J915" s="68"/>
      <c r="K915" s="68"/>
      <c r="L915" s="68"/>
      <c r="M915" s="68"/>
      <c r="N915" s="68"/>
      <c r="O915" s="68"/>
      <c r="P915" s="68"/>
      <c r="Q915" s="68"/>
      <c r="R915" s="68"/>
      <c r="S915" s="68"/>
      <c r="T915" s="68"/>
      <c r="U915" s="68"/>
      <c r="V915" s="68"/>
      <c r="W915" s="68"/>
      <c r="X915" s="68"/>
      <c r="Y915" s="68"/>
      <c r="Z915" s="68"/>
      <c r="AA915" s="68"/>
      <c r="AB915" s="68"/>
      <c r="AC915" s="68"/>
      <c r="AD915" s="68"/>
      <c r="AE915" s="68"/>
      <c r="AF915" s="68"/>
      <c r="AG915" s="68"/>
      <c r="AH915" s="68"/>
      <c r="AI915" s="68"/>
      <c r="AJ915" s="68"/>
    </row>
    <row r="916" spans="1:36" ht="15.75" customHeight="1" x14ac:dyDescent="0.3">
      <c r="A916" s="68"/>
      <c r="B916" s="68"/>
      <c r="C916" s="68"/>
      <c r="D916" s="68"/>
      <c r="E916" s="68"/>
      <c r="F916" s="68"/>
      <c r="G916" s="68"/>
      <c r="H916" s="68"/>
      <c r="I916" s="68"/>
      <c r="J916" s="68"/>
      <c r="K916" s="68"/>
      <c r="L916" s="68"/>
      <c r="M916" s="68"/>
      <c r="N916" s="68"/>
      <c r="O916" s="68"/>
      <c r="P916" s="68"/>
      <c r="Q916" s="68"/>
      <c r="R916" s="68"/>
      <c r="S916" s="68"/>
      <c r="T916" s="68"/>
      <c r="U916" s="68"/>
      <c r="V916" s="68"/>
      <c r="W916" s="68"/>
      <c r="X916" s="68"/>
      <c r="Y916" s="68"/>
      <c r="Z916" s="68"/>
      <c r="AA916" s="68"/>
      <c r="AB916" s="68"/>
      <c r="AC916" s="68"/>
      <c r="AD916" s="68"/>
      <c r="AE916" s="68"/>
      <c r="AF916" s="68"/>
      <c r="AG916" s="68"/>
      <c r="AH916" s="68"/>
      <c r="AI916" s="68"/>
      <c r="AJ916" s="68"/>
    </row>
    <row r="917" spans="1:36" ht="15.75" customHeight="1" x14ac:dyDescent="0.3">
      <c r="A917" s="68"/>
      <c r="B917" s="68"/>
      <c r="C917" s="68"/>
      <c r="D917" s="68"/>
      <c r="E917" s="68"/>
      <c r="F917" s="68"/>
      <c r="G917" s="68"/>
      <c r="H917" s="68"/>
      <c r="I917" s="68"/>
      <c r="J917" s="68"/>
      <c r="K917" s="68"/>
      <c r="L917" s="68"/>
      <c r="M917" s="68"/>
      <c r="N917" s="68"/>
      <c r="O917" s="68"/>
      <c r="P917" s="68"/>
      <c r="Q917" s="68"/>
      <c r="R917" s="68"/>
      <c r="S917" s="68"/>
      <c r="T917" s="68"/>
      <c r="U917" s="68"/>
      <c r="V917" s="68"/>
      <c r="W917" s="68"/>
      <c r="X917" s="68"/>
      <c r="Y917" s="68"/>
      <c r="Z917" s="68"/>
      <c r="AA917" s="68"/>
      <c r="AB917" s="68"/>
      <c r="AC917" s="68"/>
      <c r="AD917" s="68"/>
      <c r="AE917" s="68"/>
      <c r="AF917" s="68"/>
      <c r="AG917" s="68"/>
      <c r="AH917" s="68"/>
      <c r="AI917" s="68"/>
      <c r="AJ917" s="68"/>
    </row>
    <row r="918" spans="1:36" ht="15.75" customHeight="1" x14ac:dyDescent="0.3">
      <c r="A918" s="68"/>
      <c r="B918" s="68"/>
      <c r="C918" s="68"/>
      <c r="D918" s="68"/>
      <c r="E918" s="68"/>
      <c r="F918" s="68"/>
      <c r="G918" s="68"/>
      <c r="H918" s="68"/>
      <c r="I918" s="68"/>
      <c r="J918" s="68"/>
      <c r="K918" s="68"/>
      <c r="L918" s="68"/>
      <c r="M918" s="68"/>
      <c r="N918" s="68"/>
      <c r="O918" s="68"/>
      <c r="P918" s="68"/>
      <c r="Q918" s="68"/>
      <c r="R918" s="68"/>
      <c r="S918" s="68"/>
      <c r="T918" s="68"/>
      <c r="U918" s="68"/>
      <c r="V918" s="68"/>
      <c r="W918" s="68"/>
      <c r="X918" s="68"/>
      <c r="Y918" s="68"/>
      <c r="Z918" s="68"/>
      <c r="AA918" s="68"/>
      <c r="AB918" s="68"/>
      <c r="AC918" s="68"/>
      <c r="AD918" s="68"/>
      <c r="AE918" s="68"/>
      <c r="AF918" s="68"/>
      <c r="AG918" s="68"/>
      <c r="AH918" s="68"/>
      <c r="AI918" s="68"/>
      <c r="AJ918" s="68"/>
    </row>
    <row r="919" spans="1:36" ht="15.75" customHeight="1" x14ac:dyDescent="0.3">
      <c r="A919" s="68"/>
      <c r="B919" s="68"/>
      <c r="C919" s="68"/>
      <c r="D919" s="68"/>
      <c r="E919" s="68"/>
      <c r="F919" s="68"/>
      <c r="G919" s="68"/>
      <c r="H919" s="68"/>
      <c r="I919" s="68"/>
      <c r="J919" s="68"/>
      <c r="K919" s="68"/>
      <c r="L919" s="68"/>
      <c r="M919" s="68"/>
      <c r="N919" s="68"/>
      <c r="O919" s="68"/>
      <c r="P919" s="68"/>
      <c r="Q919" s="68"/>
      <c r="R919" s="68"/>
      <c r="S919" s="68"/>
      <c r="T919" s="68"/>
      <c r="U919" s="68"/>
      <c r="V919" s="68"/>
      <c r="W919" s="68"/>
      <c r="X919" s="68"/>
      <c r="Y919" s="68"/>
      <c r="Z919" s="68"/>
      <c r="AA919" s="68"/>
      <c r="AB919" s="68"/>
      <c r="AC919" s="68"/>
      <c r="AD919" s="68"/>
      <c r="AE919" s="68"/>
      <c r="AF919" s="68"/>
      <c r="AG919" s="68"/>
      <c r="AH919" s="68"/>
      <c r="AI919" s="68"/>
      <c r="AJ919" s="68"/>
    </row>
    <row r="920" spans="1:36" ht="15.75" customHeight="1" x14ac:dyDescent="0.3">
      <c r="A920" s="68"/>
      <c r="B920" s="68"/>
      <c r="C920" s="68"/>
      <c r="D920" s="68"/>
      <c r="E920" s="68"/>
      <c r="F920" s="68"/>
      <c r="G920" s="68"/>
      <c r="H920" s="68"/>
      <c r="I920" s="68"/>
      <c r="J920" s="68"/>
      <c r="K920" s="68"/>
      <c r="L920" s="68"/>
      <c r="M920" s="68"/>
      <c r="N920" s="68"/>
      <c r="O920" s="68"/>
      <c r="P920" s="68"/>
      <c r="Q920" s="68"/>
      <c r="R920" s="68"/>
      <c r="S920" s="68"/>
      <c r="T920" s="68"/>
      <c r="U920" s="68"/>
      <c r="V920" s="68"/>
      <c r="W920" s="68"/>
      <c r="X920" s="68"/>
      <c r="Y920" s="68"/>
      <c r="Z920" s="68"/>
      <c r="AA920" s="68"/>
      <c r="AB920" s="68"/>
      <c r="AC920" s="68"/>
      <c r="AD920" s="68"/>
      <c r="AE920" s="68"/>
      <c r="AF920" s="68"/>
      <c r="AG920" s="68"/>
      <c r="AH920" s="68"/>
      <c r="AI920" s="68"/>
      <c r="AJ920" s="68"/>
    </row>
    <row r="921" spans="1:36" ht="15.75" customHeight="1" x14ac:dyDescent="0.3">
      <c r="A921" s="68"/>
      <c r="B921" s="68"/>
      <c r="C921" s="68"/>
      <c r="D921" s="68"/>
      <c r="E921" s="68"/>
      <c r="F921" s="68"/>
      <c r="G921" s="68"/>
      <c r="H921" s="68"/>
      <c r="I921" s="68"/>
      <c r="J921" s="68"/>
      <c r="K921" s="68"/>
      <c r="L921" s="68"/>
      <c r="M921" s="68"/>
      <c r="N921" s="68"/>
      <c r="O921" s="68"/>
      <c r="P921" s="68"/>
      <c r="Q921" s="68"/>
      <c r="R921" s="68"/>
      <c r="S921" s="68"/>
      <c r="T921" s="68"/>
      <c r="U921" s="68"/>
      <c r="V921" s="68"/>
      <c r="W921" s="68"/>
      <c r="X921" s="68"/>
      <c r="Y921" s="68"/>
      <c r="Z921" s="68"/>
      <c r="AA921" s="68"/>
      <c r="AB921" s="68"/>
      <c r="AC921" s="68"/>
      <c r="AD921" s="68"/>
      <c r="AE921" s="68"/>
      <c r="AF921" s="68"/>
      <c r="AG921" s="68"/>
      <c r="AH921" s="68"/>
      <c r="AI921" s="68"/>
      <c r="AJ921" s="68"/>
    </row>
    <row r="922" spans="1:36" ht="15.75" customHeight="1" x14ac:dyDescent="0.3">
      <c r="A922" s="68"/>
      <c r="B922" s="68"/>
      <c r="C922" s="68"/>
      <c r="D922" s="68"/>
      <c r="E922" s="68"/>
      <c r="F922" s="68"/>
      <c r="G922" s="68"/>
      <c r="H922" s="68"/>
      <c r="I922" s="68"/>
      <c r="J922" s="68"/>
      <c r="K922" s="68"/>
      <c r="L922" s="68"/>
      <c r="M922" s="68"/>
      <c r="N922" s="68"/>
      <c r="O922" s="68"/>
      <c r="P922" s="68"/>
      <c r="Q922" s="68"/>
      <c r="R922" s="68"/>
      <c r="S922" s="68"/>
      <c r="T922" s="68"/>
      <c r="U922" s="68"/>
      <c r="V922" s="68"/>
      <c r="W922" s="68"/>
      <c r="X922" s="68"/>
      <c r="Y922" s="68"/>
      <c r="Z922" s="68"/>
      <c r="AA922" s="68"/>
      <c r="AB922" s="68"/>
      <c r="AC922" s="68"/>
      <c r="AD922" s="68"/>
      <c r="AE922" s="68"/>
      <c r="AF922" s="68"/>
      <c r="AG922" s="68"/>
      <c r="AH922" s="68"/>
      <c r="AI922" s="68"/>
      <c r="AJ922" s="68"/>
    </row>
    <row r="923" spans="1:36" ht="15.75" customHeight="1" x14ac:dyDescent="0.3">
      <c r="A923" s="68"/>
      <c r="B923" s="68"/>
      <c r="C923" s="68"/>
      <c r="D923" s="68"/>
      <c r="E923" s="68"/>
      <c r="F923" s="68"/>
      <c r="G923" s="68"/>
      <c r="H923" s="68"/>
      <c r="I923" s="68"/>
      <c r="J923" s="68"/>
      <c r="K923" s="68"/>
      <c r="L923" s="68"/>
      <c r="M923" s="68"/>
      <c r="N923" s="68"/>
      <c r="O923" s="68"/>
      <c r="P923" s="68"/>
      <c r="Q923" s="68"/>
      <c r="R923" s="68"/>
      <c r="S923" s="68"/>
      <c r="T923" s="68"/>
      <c r="U923" s="68"/>
      <c r="V923" s="68"/>
      <c r="W923" s="68"/>
      <c r="X923" s="68"/>
      <c r="Y923" s="68"/>
      <c r="Z923" s="68"/>
      <c r="AA923" s="68"/>
      <c r="AB923" s="68"/>
      <c r="AC923" s="68"/>
      <c r="AD923" s="68"/>
      <c r="AE923" s="68"/>
      <c r="AF923" s="68"/>
      <c r="AG923" s="68"/>
      <c r="AH923" s="68"/>
      <c r="AI923" s="68"/>
      <c r="AJ923" s="68"/>
    </row>
    <row r="924" spans="1:36" ht="15.75" customHeight="1" x14ac:dyDescent="0.3">
      <c r="A924" s="68"/>
      <c r="B924" s="68"/>
      <c r="C924" s="68"/>
      <c r="D924" s="68"/>
      <c r="E924" s="68"/>
      <c r="F924" s="68"/>
      <c r="G924" s="68"/>
      <c r="H924" s="68"/>
      <c r="I924" s="68"/>
      <c r="J924" s="68"/>
      <c r="K924" s="68"/>
      <c r="L924" s="68"/>
      <c r="M924" s="68"/>
      <c r="N924" s="68"/>
      <c r="O924" s="68"/>
      <c r="P924" s="68"/>
      <c r="Q924" s="68"/>
      <c r="R924" s="68"/>
      <c r="S924" s="68"/>
      <c r="T924" s="68"/>
      <c r="U924" s="68"/>
      <c r="V924" s="68"/>
      <c r="W924" s="68"/>
      <c r="X924" s="68"/>
      <c r="Y924" s="68"/>
      <c r="Z924" s="68"/>
      <c r="AA924" s="68"/>
      <c r="AB924" s="68"/>
      <c r="AC924" s="68"/>
      <c r="AD924" s="68"/>
      <c r="AE924" s="68"/>
      <c r="AF924" s="68"/>
      <c r="AG924" s="68"/>
      <c r="AH924" s="68"/>
      <c r="AI924" s="68"/>
      <c r="AJ924" s="68"/>
    </row>
    <row r="925" spans="1:36" ht="15.75" customHeight="1" x14ac:dyDescent="0.3">
      <c r="A925" s="68"/>
      <c r="B925" s="68"/>
      <c r="C925" s="68"/>
      <c r="D925" s="68"/>
      <c r="E925" s="68"/>
      <c r="F925" s="68"/>
      <c r="G925" s="68"/>
      <c r="H925" s="68"/>
      <c r="I925" s="68"/>
      <c r="J925" s="68"/>
      <c r="K925" s="68"/>
      <c r="L925" s="68"/>
      <c r="M925" s="68"/>
      <c r="N925" s="68"/>
      <c r="O925" s="68"/>
      <c r="P925" s="68"/>
      <c r="Q925" s="68"/>
      <c r="R925" s="68"/>
      <c r="S925" s="68"/>
      <c r="T925" s="68"/>
      <c r="U925" s="68"/>
      <c r="V925" s="68"/>
      <c r="W925" s="68"/>
      <c r="X925" s="68"/>
      <c r="Y925" s="68"/>
      <c r="Z925" s="68"/>
      <c r="AA925" s="68"/>
      <c r="AB925" s="68"/>
      <c r="AC925" s="68"/>
      <c r="AD925" s="68"/>
      <c r="AE925" s="68"/>
      <c r="AF925" s="68"/>
      <c r="AG925" s="68"/>
      <c r="AH925" s="68"/>
      <c r="AI925" s="68"/>
      <c r="AJ925" s="68"/>
    </row>
    <row r="926" spans="1:36" ht="15.75" customHeight="1" x14ac:dyDescent="0.3">
      <c r="A926" s="68"/>
      <c r="B926" s="68"/>
      <c r="C926" s="68"/>
      <c r="D926" s="68"/>
      <c r="E926" s="68"/>
      <c r="F926" s="68"/>
      <c r="G926" s="68"/>
      <c r="H926" s="68"/>
      <c r="I926" s="68"/>
      <c r="J926" s="68"/>
      <c r="K926" s="68"/>
      <c r="L926" s="68"/>
      <c r="M926" s="68"/>
      <c r="N926" s="68"/>
      <c r="O926" s="68"/>
      <c r="P926" s="68"/>
      <c r="Q926" s="68"/>
      <c r="R926" s="68"/>
      <c r="S926" s="68"/>
      <c r="T926" s="68"/>
      <c r="U926" s="68"/>
      <c r="V926" s="68"/>
      <c r="W926" s="68"/>
      <c r="X926" s="68"/>
      <c r="Y926" s="68"/>
      <c r="Z926" s="68"/>
      <c r="AA926" s="68"/>
      <c r="AB926" s="68"/>
      <c r="AC926" s="68"/>
      <c r="AD926" s="68"/>
      <c r="AE926" s="68"/>
      <c r="AF926" s="68"/>
      <c r="AG926" s="68"/>
      <c r="AH926" s="68"/>
      <c r="AI926" s="68"/>
      <c r="AJ926" s="68"/>
    </row>
    <row r="927" spans="1:36" ht="15.75" customHeight="1" x14ac:dyDescent="0.3">
      <c r="A927" s="68"/>
      <c r="B927" s="68"/>
      <c r="C927" s="68"/>
      <c r="D927" s="68"/>
      <c r="E927" s="68"/>
      <c r="F927" s="68"/>
      <c r="G927" s="68"/>
      <c r="H927" s="68"/>
      <c r="I927" s="68"/>
      <c r="J927" s="68"/>
      <c r="K927" s="68"/>
      <c r="L927" s="68"/>
      <c r="M927" s="68"/>
      <c r="N927" s="68"/>
      <c r="O927" s="68"/>
      <c r="P927" s="68"/>
      <c r="Q927" s="68"/>
      <c r="R927" s="68"/>
      <c r="S927" s="68"/>
      <c r="T927" s="68"/>
      <c r="U927" s="68"/>
      <c r="V927" s="68"/>
      <c r="W927" s="68"/>
      <c r="X927" s="68"/>
      <c r="Y927" s="68"/>
      <c r="Z927" s="68"/>
      <c r="AA927" s="68"/>
      <c r="AB927" s="68"/>
      <c r="AC927" s="68"/>
      <c r="AD927" s="68"/>
      <c r="AE927" s="68"/>
      <c r="AF927" s="68"/>
      <c r="AG927" s="68"/>
      <c r="AH927" s="68"/>
      <c r="AI927" s="68"/>
      <c r="AJ927" s="68"/>
    </row>
    <row r="928" spans="1:36" ht="15.75" customHeight="1" x14ac:dyDescent="0.3">
      <c r="A928" s="68"/>
      <c r="B928" s="68"/>
      <c r="C928" s="68"/>
      <c r="D928" s="68"/>
      <c r="E928" s="68"/>
      <c r="F928" s="68"/>
      <c r="G928" s="68"/>
      <c r="H928" s="68"/>
      <c r="I928" s="68"/>
      <c r="J928" s="68"/>
      <c r="K928" s="68"/>
      <c r="L928" s="68"/>
      <c r="M928" s="68"/>
      <c r="N928" s="68"/>
      <c r="O928" s="68"/>
      <c r="P928" s="68"/>
      <c r="Q928" s="68"/>
      <c r="R928" s="68"/>
      <c r="S928" s="68"/>
      <c r="T928" s="68"/>
      <c r="U928" s="68"/>
      <c r="V928" s="68"/>
      <c r="W928" s="68"/>
      <c r="X928" s="68"/>
      <c r="Y928" s="68"/>
      <c r="Z928" s="68"/>
      <c r="AA928" s="68"/>
      <c r="AB928" s="68"/>
      <c r="AC928" s="68"/>
      <c r="AD928" s="68"/>
      <c r="AE928" s="68"/>
      <c r="AF928" s="68"/>
      <c r="AG928" s="68"/>
      <c r="AH928" s="68"/>
      <c r="AI928" s="68"/>
      <c r="AJ928" s="68"/>
    </row>
    <row r="929" spans="1:36" ht="15.75" customHeight="1" x14ac:dyDescent="0.3">
      <c r="A929" s="68"/>
      <c r="B929" s="68"/>
      <c r="C929" s="68"/>
      <c r="D929" s="68"/>
      <c r="E929" s="68"/>
      <c r="F929" s="68"/>
      <c r="G929" s="68"/>
      <c r="H929" s="68"/>
      <c r="I929" s="68"/>
      <c r="J929" s="68"/>
      <c r="K929" s="68"/>
      <c r="L929" s="68"/>
      <c r="M929" s="68"/>
      <c r="N929" s="68"/>
      <c r="O929" s="68"/>
      <c r="P929" s="68"/>
      <c r="Q929" s="68"/>
      <c r="R929" s="68"/>
      <c r="S929" s="68"/>
      <c r="T929" s="68"/>
      <c r="U929" s="68"/>
      <c r="V929" s="68"/>
      <c r="W929" s="68"/>
      <c r="X929" s="68"/>
      <c r="Y929" s="68"/>
      <c r="Z929" s="68"/>
      <c r="AA929" s="68"/>
      <c r="AB929" s="68"/>
      <c r="AC929" s="68"/>
      <c r="AD929" s="68"/>
      <c r="AE929" s="68"/>
      <c r="AF929" s="68"/>
      <c r="AG929" s="68"/>
      <c r="AH929" s="68"/>
      <c r="AI929" s="68"/>
      <c r="AJ929" s="68"/>
    </row>
    <row r="930" spans="1:36" ht="15.75" customHeight="1" x14ac:dyDescent="0.3">
      <c r="A930" s="68"/>
      <c r="B930" s="68"/>
      <c r="C930" s="68"/>
      <c r="D930" s="68"/>
      <c r="E930" s="68"/>
      <c r="F930" s="68"/>
      <c r="G930" s="68"/>
      <c r="H930" s="68"/>
      <c r="I930" s="68"/>
      <c r="J930" s="68"/>
      <c r="K930" s="68"/>
      <c r="L930" s="68"/>
      <c r="M930" s="68"/>
      <c r="N930" s="68"/>
      <c r="O930" s="68"/>
      <c r="P930" s="68"/>
      <c r="Q930" s="68"/>
      <c r="R930" s="68"/>
      <c r="S930" s="68"/>
      <c r="T930" s="68"/>
      <c r="U930" s="68"/>
      <c r="V930" s="68"/>
      <c r="W930" s="68"/>
      <c r="X930" s="68"/>
      <c r="Y930" s="68"/>
      <c r="Z930" s="68"/>
      <c r="AA930" s="68"/>
      <c r="AB930" s="68"/>
      <c r="AC930" s="68"/>
      <c r="AD930" s="68"/>
      <c r="AE930" s="68"/>
      <c r="AF930" s="68"/>
      <c r="AG930" s="68"/>
      <c r="AH930" s="68"/>
      <c r="AI930" s="68"/>
      <c r="AJ930" s="68"/>
    </row>
    <row r="931" spans="1:36" ht="15.75" customHeight="1" x14ac:dyDescent="0.3">
      <c r="A931" s="68"/>
      <c r="B931" s="68"/>
      <c r="C931" s="68"/>
      <c r="D931" s="68"/>
      <c r="E931" s="68"/>
      <c r="F931" s="68"/>
      <c r="G931" s="68"/>
      <c r="H931" s="68"/>
      <c r="I931" s="68"/>
      <c r="J931" s="68"/>
      <c r="K931" s="68"/>
      <c r="L931" s="68"/>
      <c r="M931" s="68"/>
      <c r="N931" s="68"/>
      <c r="O931" s="68"/>
      <c r="P931" s="68"/>
      <c r="Q931" s="68"/>
      <c r="R931" s="68"/>
      <c r="S931" s="68"/>
      <c r="T931" s="68"/>
      <c r="U931" s="68"/>
      <c r="V931" s="68"/>
      <c r="W931" s="68"/>
      <c r="X931" s="68"/>
      <c r="Y931" s="68"/>
      <c r="Z931" s="68"/>
      <c r="AA931" s="68"/>
      <c r="AB931" s="68"/>
      <c r="AC931" s="68"/>
      <c r="AD931" s="68"/>
      <c r="AE931" s="68"/>
      <c r="AF931" s="68"/>
      <c r="AG931" s="68"/>
      <c r="AH931" s="68"/>
      <c r="AI931" s="68"/>
      <c r="AJ931" s="68"/>
    </row>
    <row r="932" spans="1:36" ht="15.75" customHeight="1" x14ac:dyDescent="0.3">
      <c r="A932" s="68"/>
      <c r="B932" s="68"/>
      <c r="C932" s="68"/>
      <c r="D932" s="68"/>
      <c r="E932" s="68"/>
      <c r="F932" s="68"/>
      <c r="G932" s="68"/>
      <c r="H932" s="68"/>
      <c r="I932" s="68"/>
      <c r="J932" s="68"/>
      <c r="K932" s="68"/>
      <c r="L932" s="68"/>
      <c r="M932" s="68"/>
      <c r="N932" s="68"/>
      <c r="O932" s="68"/>
      <c r="P932" s="68"/>
      <c r="Q932" s="68"/>
      <c r="R932" s="68"/>
      <c r="S932" s="68"/>
      <c r="T932" s="68"/>
      <c r="U932" s="68"/>
      <c r="V932" s="68"/>
      <c r="W932" s="68"/>
      <c r="X932" s="68"/>
      <c r="Y932" s="68"/>
      <c r="Z932" s="68"/>
      <c r="AA932" s="68"/>
      <c r="AB932" s="68"/>
      <c r="AC932" s="68"/>
      <c r="AD932" s="68"/>
      <c r="AE932" s="68"/>
      <c r="AF932" s="68"/>
      <c r="AG932" s="68"/>
      <c r="AH932" s="68"/>
      <c r="AI932" s="68"/>
      <c r="AJ932" s="68"/>
    </row>
    <row r="933" spans="1:36" ht="15.75" customHeight="1" x14ac:dyDescent="0.3">
      <c r="A933" s="68"/>
      <c r="B933" s="68"/>
      <c r="C933" s="68"/>
      <c r="D933" s="68"/>
      <c r="E933" s="68"/>
      <c r="F933" s="68"/>
      <c r="G933" s="68"/>
      <c r="H933" s="68"/>
      <c r="I933" s="68"/>
      <c r="J933" s="68"/>
      <c r="K933" s="68"/>
      <c r="L933" s="68"/>
      <c r="M933" s="68"/>
      <c r="N933" s="68"/>
      <c r="O933" s="68"/>
      <c r="P933" s="68"/>
      <c r="Q933" s="68"/>
      <c r="R933" s="68"/>
      <c r="S933" s="68"/>
      <c r="T933" s="68"/>
      <c r="U933" s="68"/>
      <c r="V933" s="68"/>
      <c r="W933" s="68"/>
      <c r="X933" s="68"/>
      <c r="Y933" s="68"/>
      <c r="Z933" s="68"/>
      <c r="AA933" s="68"/>
      <c r="AB933" s="68"/>
      <c r="AC933" s="68"/>
      <c r="AD933" s="68"/>
      <c r="AE933" s="68"/>
      <c r="AF933" s="68"/>
      <c r="AG933" s="68"/>
      <c r="AH933" s="68"/>
      <c r="AI933" s="68"/>
      <c r="AJ933" s="68"/>
    </row>
    <row r="934" spans="1:36" ht="15.75" customHeight="1" x14ac:dyDescent="0.3">
      <c r="A934" s="68"/>
      <c r="B934" s="68"/>
      <c r="C934" s="68"/>
      <c r="D934" s="68"/>
      <c r="E934" s="68"/>
      <c r="F934" s="68"/>
      <c r="G934" s="68"/>
      <c r="H934" s="68"/>
      <c r="I934" s="68"/>
      <c r="J934" s="68"/>
      <c r="K934" s="68"/>
      <c r="L934" s="68"/>
      <c r="M934" s="68"/>
      <c r="N934" s="68"/>
      <c r="O934" s="68"/>
      <c r="P934" s="68"/>
      <c r="Q934" s="68"/>
      <c r="R934" s="68"/>
      <c r="S934" s="68"/>
      <c r="T934" s="68"/>
      <c r="U934" s="68"/>
      <c r="V934" s="68"/>
      <c r="W934" s="68"/>
      <c r="X934" s="68"/>
      <c r="Y934" s="68"/>
      <c r="Z934" s="68"/>
      <c r="AA934" s="68"/>
      <c r="AB934" s="68"/>
      <c r="AC934" s="68"/>
      <c r="AD934" s="68"/>
      <c r="AE934" s="68"/>
      <c r="AF934" s="68"/>
      <c r="AG934" s="68"/>
      <c r="AH934" s="68"/>
      <c r="AI934" s="68"/>
      <c r="AJ934" s="68"/>
    </row>
    <row r="935" spans="1:36" ht="15.75" customHeight="1" x14ac:dyDescent="0.3">
      <c r="A935" s="68"/>
      <c r="B935" s="68"/>
      <c r="C935" s="68"/>
      <c r="D935" s="68"/>
      <c r="E935" s="68"/>
      <c r="F935" s="68"/>
      <c r="G935" s="68"/>
      <c r="H935" s="68"/>
      <c r="I935" s="68"/>
      <c r="J935" s="68"/>
      <c r="K935" s="68"/>
      <c r="L935" s="68"/>
      <c r="M935" s="68"/>
      <c r="N935" s="68"/>
      <c r="O935" s="68"/>
      <c r="P935" s="68"/>
      <c r="Q935" s="68"/>
      <c r="R935" s="68"/>
      <c r="S935" s="68"/>
      <c r="T935" s="68"/>
      <c r="U935" s="68"/>
      <c r="V935" s="68"/>
      <c r="W935" s="68"/>
      <c r="X935" s="68"/>
      <c r="Y935" s="68"/>
      <c r="Z935" s="68"/>
      <c r="AA935" s="68"/>
      <c r="AB935" s="68"/>
      <c r="AC935" s="68"/>
      <c r="AD935" s="68"/>
      <c r="AE935" s="68"/>
      <c r="AF935" s="68"/>
      <c r="AG935" s="68"/>
      <c r="AH935" s="68"/>
      <c r="AI935" s="68"/>
      <c r="AJ935" s="68"/>
    </row>
    <row r="936" spans="1:36" ht="15.75" customHeight="1" x14ac:dyDescent="0.3">
      <c r="A936" s="68"/>
      <c r="B936" s="68"/>
      <c r="C936" s="68"/>
      <c r="D936" s="68"/>
      <c r="E936" s="68"/>
      <c r="F936" s="68"/>
      <c r="G936" s="68"/>
      <c r="H936" s="68"/>
      <c r="I936" s="68"/>
      <c r="J936" s="68"/>
      <c r="K936" s="68"/>
      <c r="L936" s="68"/>
      <c r="M936" s="68"/>
      <c r="N936" s="68"/>
      <c r="O936" s="68"/>
      <c r="P936" s="68"/>
      <c r="Q936" s="68"/>
      <c r="R936" s="68"/>
      <c r="S936" s="68"/>
      <c r="T936" s="68"/>
      <c r="U936" s="68"/>
      <c r="V936" s="68"/>
      <c r="W936" s="68"/>
      <c r="X936" s="68"/>
      <c r="Y936" s="68"/>
      <c r="Z936" s="68"/>
      <c r="AA936" s="68"/>
      <c r="AB936" s="68"/>
      <c r="AC936" s="68"/>
      <c r="AD936" s="68"/>
      <c r="AE936" s="68"/>
      <c r="AF936" s="68"/>
      <c r="AG936" s="68"/>
      <c r="AH936" s="68"/>
      <c r="AI936" s="68"/>
      <c r="AJ936" s="68"/>
    </row>
    <row r="937" spans="1:36" ht="15.75" customHeight="1" x14ac:dyDescent="0.3">
      <c r="A937" s="68"/>
      <c r="B937" s="68"/>
      <c r="C937" s="68"/>
      <c r="D937" s="68"/>
      <c r="E937" s="68"/>
      <c r="F937" s="68"/>
      <c r="G937" s="68"/>
      <c r="H937" s="68"/>
      <c r="I937" s="68"/>
      <c r="J937" s="68"/>
      <c r="K937" s="68"/>
      <c r="L937" s="68"/>
      <c r="M937" s="68"/>
      <c r="N937" s="68"/>
      <c r="O937" s="68"/>
      <c r="P937" s="68"/>
      <c r="Q937" s="68"/>
      <c r="R937" s="68"/>
      <c r="S937" s="68"/>
      <c r="T937" s="68"/>
      <c r="U937" s="68"/>
      <c r="V937" s="68"/>
      <c r="W937" s="68"/>
      <c r="X937" s="68"/>
      <c r="Y937" s="68"/>
      <c r="Z937" s="68"/>
      <c r="AA937" s="68"/>
      <c r="AB937" s="68"/>
      <c r="AC937" s="68"/>
      <c r="AD937" s="68"/>
      <c r="AE937" s="68"/>
      <c r="AF937" s="68"/>
      <c r="AG937" s="68"/>
      <c r="AH937" s="68"/>
      <c r="AI937" s="68"/>
      <c r="AJ937" s="68"/>
    </row>
    <row r="938" spans="1:36" ht="15.75" customHeight="1" x14ac:dyDescent="0.3">
      <c r="A938" s="68"/>
      <c r="B938" s="68"/>
      <c r="C938" s="68"/>
      <c r="D938" s="68"/>
      <c r="E938" s="68"/>
      <c r="F938" s="68"/>
      <c r="G938" s="68"/>
      <c r="H938" s="68"/>
      <c r="I938" s="68"/>
      <c r="J938" s="68"/>
      <c r="K938" s="68"/>
      <c r="L938" s="68"/>
      <c r="M938" s="68"/>
      <c r="N938" s="68"/>
      <c r="O938" s="68"/>
      <c r="P938" s="68"/>
      <c r="Q938" s="68"/>
      <c r="R938" s="68"/>
      <c r="S938" s="68"/>
      <c r="T938" s="68"/>
      <c r="U938" s="68"/>
      <c r="V938" s="68"/>
      <c r="W938" s="68"/>
      <c r="X938" s="68"/>
      <c r="Y938" s="68"/>
      <c r="Z938" s="68"/>
      <c r="AA938" s="68"/>
      <c r="AB938" s="68"/>
      <c r="AC938" s="68"/>
      <c r="AD938" s="68"/>
      <c r="AE938" s="68"/>
      <c r="AF938" s="68"/>
      <c r="AG938" s="68"/>
      <c r="AH938" s="68"/>
      <c r="AI938" s="68"/>
      <c r="AJ938" s="68"/>
    </row>
    <row r="939" spans="1:36" ht="15.75" customHeight="1" x14ac:dyDescent="0.3">
      <c r="A939" s="68"/>
      <c r="B939" s="68"/>
      <c r="C939" s="68"/>
      <c r="D939" s="68"/>
      <c r="E939" s="68"/>
      <c r="F939" s="68"/>
      <c r="G939" s="68"/>
      <c r="H939" s="68"/>
      <c r="I939" s="68"/>
      <c r="J939" s="68"/>
      <c r="K939" s="68"/>
      <c r="L939" s="68"/>
      <c r="M939" s="68"/>
      <c r="N939" s="68"/>
      <c r="O939" s="68"/>
      <c r="P939" s="68"/>
      <c r="Q939" s="68"/>
      <c r="R939" s="68"/>
      <c r="S939" s="68"/>
      <c r="T939" s="68"/>
      <c r="U939" s="68"/>
      <c r="V939" s="68"/>
      <c r="W939" s="68"/>
      <c r="X939" s="68"/>
      <c r="Y939" s="68"/>
      <c r="Z939" s="68"/>
      <c r="AA939" s="68"/>
      <c r="AB939" s="68"/>
      <c r="AC939" s="68"/>
      <c r="AD939" s="68"/>
      <c r="AE939" s="68"/>
      <c r="AF939" s="68"/>
      <c r="AG939" s="68"/>
      <c r="AH939" s="68"/>
      <c r="AI939" s="68"/>
      <c r="AJ939" s="68"/>
    </row>
    <row r="940" spans="1:36" ht="15.75" customHeight="1" x14ac:dyDescent="0.3">
      <c r="A940" s="68"/>
      <c r="B940" s="68"/>
      <c r="C940" s="68"/>
      <c r="D940" s="68"/>
      <c r="E940" s="68"/>
      <c r="F940" s="68"/>
      <c r="G940" s="68"/>
      <c r="H940" s="68"/>
      <c r="I940" s="68"/>
      <c r="J940" s="68"/>
      <c r="K940" s="68"/>
      <c r="L940" s="68"/>
      <c r="M940" s="68"/>
      <c r="N940" s="68"/>
      <c r="O940" s="68"/>
      <c r="P940" s="68"/>
      <c r="Q940" s="68"/>
      <c r="R940" s="68"/>
      <c r="S940" s="68"/>
      <c r="T940" s="68"/>
      <c r="U940" s="68"/>
      <c r="V940" s="68"/>
      <c r="W940" s="68"/>
      <c r="X940" s="68"/>
      <c r="Y940" s="68"/>
      <c r="Z940" s="68"/>
      <c r="AA940" s="68"/>
      <c r="AB940" s="68"/>
      <c r="AC940" s="68"/>
      <c r="AD940" s="68"/>
      <c r="AE940" s="68"/>
      <c r="AF940" s="68"/>
      <c r="AG940" s="68"/>
      <c r="AH940" s="68"/>
      <c r="AI940" s="68"/>
      <c r="AJ940" s="68"/>
    </row>
    <row r="941" spans="1:36" ht="15.75" customHeight="1" x14ac:dyDescent="0.3">
      <c r="A941" s="68"/>
      <c r="B941" s="68"/>
      <c r="C941" s="68"/>
      <c r="D941" s="68"/>
      <c r="E941" s="68"/>
      <c r="F941" s="68"/>
      <c r="G941" s="68"/>
      <c r="H941" s="68"/>
      <c r="I941" s="68"/>
      <c r="J941" s="68"/>
      <c r="K941" s="68"/>
      <c r="L941" s="68"/>
      <c r="M941" s="68"/>
      <c r="N941" s="68"/>
      <c r="O941" s="68"/>
      <c r="P941" s="68"/>
      <c r="Q941" s="68"/>
      <c r="R941" s="68"/>
      <c r="S941" s="68"/>
      <c r="T941" s="68"/>
      <c r="U941" s="68"/>
      <c r="V941" s="68"/>
      <c r="W941" s="68"/>
      <c r="X941" s="68"/>
      <c r="Y941" s="68"/>
      <c r="Z941" s="68"/>
      <c r="AA941" s="68"/>
      <c r="AB941" s="68"/>
      <c r="AC941" s="68"/>
      <c r="AD941" s="68"/>
      <c r="AE941" s="68"/>
      <c r="AF941" s="68"/>
      <c r="AG941" s="68"/>
      <c r="AH941" s="68"/>
      <c r="AI941" s="68"/>
      <c r="AJ941" s="68"/>
    </row>
    <row r="942" spans="1:36" ht="15.75" customHeight="1" x14ac:dyDescent="0.3">
      <c r="A942" s="68"/>
      <c r="B942" s="68"/>
      <c r="C942" s="68"/>
      <c r="D942" s="68"/>
      <c r="E942" s="68"/>
      <c r="F942" s="68"/>
      <c r="G942" s="68"/>
      <c r="H942" s="68"/>
      <c r="I942" s="68"/>
      <c r="J942" s="68"/>
      <c r="K942" s="68"/>
      <c r="L942" s="68"/>
      <c r="M942" s="68"/>
      <c r="N942" s="68"/>
      <c r="O942" s="68"/>
      <c r="P942" s="68"/>
      <c r="Q942" s="68"/>
      <c r="R942" s="68"/>
      <c r="S942" s="68"/>
      <c r="T942" s="68"/>
      <c r="U942" s="68"/>
      <c r="V942" s="68"/>
      <c r="W942" s="68"/>
      <c r="X942" s="68"/>
      <c r="Y942" s="68"/>
      <c r="Z942" s="68"/>
      <c r="AA942" s="68"/>
      <c r="AB942" s="68"/>
      <c r="AC942" s="68"/>
      <c r="AD942" s="68"/>
      <c r="AE942" s="68"/>
      <c r="AF942" s="68"/>
      <c r="AG942" s="68"/>
      <c r="AH942" s="68"/>
      <c r="AI942" s="68"/>
      <c r="AJ942" s="68"/>
    </row>
    <row r="943" spans="1:36" ht="15.75" customHeight="1" x14ac:dyDescent="0.3">
      <c r="A943" s="68"/>
      <c r="B943" s="68"/>
      <c r="C943" s="68"/>
      <c r="D943" s="68"/>
      <c r="E943" s="68"/>
      <c r="F943" s="68"/>
      <c r="G943" s="68"/>
      <c r="H943" s="68"/>
      <c r="I943" s="68"/>
      <c r="J943" s="68"/>
      <c r="K943" s="68"/>
      <c r="L943" s="68"/>
      <c r="M943" s="68"/>
      <c r="N943" s="68"/>
      <c r="O943" s="68"/>
      <c r="P943" s="68"/>
      <c r="Q943" s="68"/>
      <c r="R943" s="68"/>
      <c r="S943" s="68"/>
      <c r="T943" s="68"/>
      <c r="U943" s="68"/>
      <c r="V943" s="68"/>
      <c r="W943" s="68"/>
      <c r="X943" s="68"/>
      <c r="Y943" s="68"/>
      <c r="Z943" s="68"/>
      <c r="AA943" s="68"/>
      <c r="AB943" s="68"/>
      <c r="AC943" s="68"/>
      <c r="AD943" s="68"/>
      <c r="AE943" s="68"/>
      <c r="AF943" s="68"/>
      <c r="AG943" s="68"/>
      <c r="AH943" s="68"/>
      <c r="AI943" s="68"/>
      <c r="AJ943" s="68"/>
    </row>
    <row r="944" spans="1:36" ht="15.75" customHeight="1" x14ac:dyDescent="0.3">
      <c r="A944" s="68"/>
      <c r="B944" s="68"/>
      <c r="C944" s="68"/>
      <c r="D944" s="68"/>
      <c r="E944" s="68"/>
      <c r="F944" s="68"/>
      <c r="G944" s="68"/>
      <c r="H944" s="68"/>
      <c r="I944" s="68"/>
      <c r="J944" s="68"/>
      <c r="K944" s="68"/>
      <c r="L944" s="68"/>
      <c r="M944" s="68"/>
      <c r="N944" s="68"/>
      <c r="O944" s="68"/>
      <c r="P944" s="68"/>
      <c r="Q944" s="68"/>
      <c r="R944" s="68"/>
      <c r="S944" s="68"/>
      <c r="T944" s="68"/>
      <c r="U944" s="68"/>
      <c r="V944" s="68"/>
      <c r="W944" s="68"/>
      <c r="X944" s="68"/>
      <c r="Y944" s="68"/>
      <c r="Z944" s="68"/>
      <c r="AA944" s="68"/>
      <c r="AB944" s="68"/>
      <c r="AC944" s="68"/>
      <c r="AD944" s="68"/>
      <c r="AE944" s="68"/>
      <c r="AF944" s="68"/>
      <c r="AG944" s="68"/>
      <c r="AH944" s="68"/>
      <c r="AI944" s="68"/>
      <c r="AJ944" s="68"/>
    </row>
    <row r="945" spans="1:36" ht="15.75" customHeight="1" x14ac:dyDescent="0.3">
      <c r="A945" s="68"/>
      <c r="B945" s="68"/>
      <c r="C945" s="68"/>
      <c r="D945" s="68"/>
      <c r="E945" s="68"/>
      <c r="F945" s="68"/>
      <c r="G945" s="68"/>
      <c r="H945" s="68"/>
      <c r="I945" s="68"/>
      <c r="J945" s="68"/>
      <c r="K945" s="68"/>
      <c r="L945" s="68"/>
      <c r="M945" s="68"/>
      <c r="N945" s="68"/>
      <c r="O945" s="68"/>
      <c r="P945" s="68"/>
      <c r="Q945" s="68"/>
      <c r="R945" s="68"/>
      <c r="S945" s="68"/>
      <c r="T945" s="68"/>
      <c r="U945" s="68"/>
      <c r="V945" s="68"/>
      <c r="W945" s="68"/>
      <c r="X945" s="68"/>
      <c r="Y945" s="68"/>
      <c r="Z945" s="68"/>
      <c r="AA945" s="68"/>
      <c r="AB945" s="68"/>
      <c r="AC945" s="68"/>
      <c r="AD945" s="68"/>
      <c r="AE945" s="68"/>
      <c r="AF945" s="68"/>
      <c r="AG945" s="68"/>
      <c r="AH945" s="68"/>
      <c r="AI945" s="68"/>
      <c r="AJ945" s="68"/>
    </row>
    <row r="946" spans="1:36" ht="15.75" customHeight="1" x14ac:dyDescent="0.3">
      <c r="A946" s="68"/>
      <c r="B946" s="68"/>
      <c r="C946" s="68"/>
      <c r="D946" s="68"/>
      <c r="E946" s="68"/>
      <c r="F946" s="68"/>
      <c r="G946" s="68"/>
      <c r="H946" s="68"/>
      <c r="I946" s="68"/>
      <c r="J946" s="68"/>
      <c r="K946" s="68"/>
      <c r="L946" s="68"/>
      <c r="M946" s="68"/>
      <c r="N946" s="68"/>
      <c r="O946" s="68"/>
      <c r="P946" s="68"/>
      <c r="Q946" s="68"/>
      <c r="R946" s="68"/>
      <c r="S946" s="68"/>
      <c r="T946" s="68"/>
      <c r="U946" s="68"/>
      <c r="V946" s="68"/>
      <c r="W946" s="68"/>
      <c r="X946" s="68"/>
      <c r="Y946" s="68"/>
      <c r="Z946" s="68"/>
      <c r="AA946" s="68"/>
      <c r="AB946" s="68"/>
      <c r="AC946" s="68"/>
      <c r="AD946" s="68"/>
      <c r="AE946" s="68"/>
      <c r="AF946" s="68"/>
      <c r="AG946" s="68"/>
      <c r="AH946" s="68"/>
      <c r="AI946" s="68"/>
      <c r="AJ946" s="68"/>
    </row>
    <row r="947" spans="1:36" ht="15.75" customHeight="1" x14ac:dyDescent="0.3">
      <c r="A947" s="68"/>
      <c r="B947" s="68"/>
      <c r="C947" s="68"/>
      <c r="D947" s="68"/>
      <c r="E947" s="68"/>
      <c r="F947" s="68"/>
      <c r="G947" s="68"/>
      <c r="H947" s="68"/>
      <c r="I947" s="68"/>
      <c r="J947" s="68"/>
      <c r="K947" s="68"/>
      <c r="L947" s="68"/>
      <c r="M947" s="68"/>
      <c r="N947" s="68"/>
      <c r="O947" s="68"/>
      <c r="P947" s="68"/>
      <c r="Q947" s="68"/>
      <c r="R947" s="68"/>
      <c r="S947" s="68"/>
      <c r="T947" s="68"/>
      <c r="U947" s="68"/>
      <c r="V947" s="68"/>
      <c r="W947" s="68"/>
      <c r="X947" s="68"/>
      <c r="Y947" s="68"/>
      <c r="Z947" s="68"/>
      <c r="AA947" s="68"/>
      <c r="AB947" s="68"/>
      <c r="AC947" s="68"/>
      <c r="AD947" s="68"/>
      <c r="AE947" s="68"/>
      <c r="AF947" s="68"/>
      <c r="AG947" s="68"/>
      <c r="AH947" s="68"/>
      <c r="AI947" s="68"/>
      <c r="AJ947" s="68"/>
    </row>
    <row r="948" spans="1:36" ht="15.75" customHeight="1" x14ac:dyDescent="0.3">
      <c r="A948" s="68"/>
      <c r="B948" s="68"/>
      <c r="C948" s="68"/>
      <c r="D948" s="68"/>
      <c r="E948" s="68"/>
      <c r="F948" s="68"/>
      <c r="G948" s="68"/>
      <c r="H948" s="68"/>
      <c r="I948" s="68"/>
      <c r="J948" s="68"/>
      <c r="K948" s="68"/>
      <c r="L948" s="68"/>
      <c r="M948" s="68"/>
      <c r="N948" s="68"/>
      <c r="O948" s="68"/>
      <c r="P948" s="68"/>
      <c r="Q948" s="68"/>
      <c r="R948" s="68"/>
      <c r="S948" s="68"/>
      <c r="T948" s="68"/>
      <c r="U948" s="68"/>
      <c r="V948" s="68"/>
      <c r="W948" s="68"/>
      <c r="X948" s="68"/>
      <c r="Y948" s="68"/>
      <c r="Z948" s="68"/>
      <c r="AA948" s="68"/>
      <c r="AB948" s="68"/>
      <c r="AC948" s="68"/>
      <c r="AD948" s="68"/>
      <c r="AE948" s="68"/>
      <c r="AF948" s="68"/>
      <c r="AG948" s="68"/>
      <c r="AH948" s="68"/>
      <c r="AI948" s="68"/>
      <c r="AJ948" s="68"/>
    </row>
    <row r="949" spans="1:36" ht="15.75" customHeight="1" x14ac:dyDescent="0.3">
      <c r="A949" s="68"/>
      <c r="B949" s="68"/>
      <c r="C949" s="68"/>
      <c r="D949" s="68"/>
      <c r="E949" s="68"/>
      <c r="F949" s="68"/>
      <c r="G949" s="68"/>
      <c r="H949" s="68"/>
      <c r="I949" s="68"/>
      <c r="J949" s="68"/>
      <c r="K949" s="68"/>
      <c r="L949" s="68"/>
      <c r="M949" s="68"/>
      <c r="N949" s="68"/>
      <c r="O949" s="68"/>
      <c r="P949" s="68"/>
      <c r="Q949" s="68"/>
      <c r="R949" s="68"/>
      <c r="S949" s="68"/>
      <c r="T949" s="68"/>
      <c r="U949" s="68"/>
      <c r="V949" s="68"/>
      <c r="W949" s="68"/>
      <c r="X949" s="68"/>
      <c r="Y949" s="68"/>
      <c r="Z949" s="68"/>
      <c r="AA949" s="68"/>
      <c r="AB949" s="68"/>
      <c r="AC949" s="68"/>
      <c r="AD949" s="68"/>
      <c r="AE949" s="68"/>
      <c r="AF949" s="68"/>
      <c r="AG949" s="68"/>
      <c r="AH949" s="68"/>
      <c r="AI949" s="68"/>
      <c r="AJ949" s="68"/>
    </row>
    <row r="950" spans="1:36" ht="15.75" customHeight="1" x14ac:dyDescent="0.3">
      <c r="A950" s="68"/>
      <c r="B950" s="68"/>
      <c r="C950" s="68"/>
      <c r="D950" s="68"/>
      <c r="E950" s="68"/>
      <c r="F950" s="68"/>
      <c r="G950" s="68"/>
      <c r="H950" s="68"/>
      <c r="I950" s="68"/>
      <c r="J950" s="68"/>
      <c r="K950" s="68"/>
      <c r="L950" s="68"/>
      <c r="M950" s="68"/>
      <c r="N950" s="68"/>
      <c r="O950" s="68"/>
      <c r="P950" s="68"/>
      <c r="Q950" s="68"/>
      <c r="R950" s="68"/>
      <c r="S950" s="68"/>
      <c r="T950" s="68"/>
      <c r="U950" s="68"/>
      <c r="V950" s="68"/>
      <c r="W950" s="68"/>
      <c r="X950" s="68"/>
      <c r="Y950" s="68"/>
      <c r="Z950" s="68"/>
      <c r="AA950" s="68"/>
      <c r="AB950" s="68"/>
      <c r="AC950" s="68"/>
      <c r="AD950" s="68"/>
      <c r="AE950" s="68"/>
      <c r="AF950" s="68"/>
      <c r="AG950" s="68"/>
      <c r="AH950" s="68"/>
      <c r="AI950" s="68"/>
      <c r="AJ950" s="68"/>
    </row>
    <row r="951" spans="1:36" ht="15.75" customHeight="1" x14ac:dyDescent="0.3">
      <c r="A951" s="68"/>
      <c r="B951" s="68"/>
      <c r="C951" s="68"/>
      <c r="D951" s="68"/>
      <c r="E951" s="68"/>
      <c r="F951" s="68"/>
      <c r="G951" s="68"/>
      <c r="H951" s="68"/>
      <c r="I951" s="68"/>
      <c r="J951" s="68"/>
      <c r="K951" s="68"/>
      <c r="L951" s="68"/>
      <c r="M951" s="68"/>
      <c r="N951" s="68"/>
      <c r="O951" s="68"/>
      <c r="P951" s="68"/>
      <c r="Q951" s="68"/>
      <c r="R951" s="68"/>
      <c r="S951" s="68"/>
      <c r="T951" s="68"/>
      <c r="U951" s="68"/>
      <c r="V951" s="68"/>
      <c r="W951" s="68"/>
      <c r="X951" s="68"/>
      <c r="Y951" s="68"/>
      <c r="Z951" s="68"/>
      <c r="AA951" s="68"/>
      <c r="AB951" s="68"/>
      <c r="AC951" s="68"/>
      <c r="AD951" s="68"/>
      <c r="AE951" s="68"/>
      <c r="AF951" s="68"/>
      <c r="AG951" s="68"/>
      <c r="AH951" s="68"/>
      <c r="AI951" s="68"/>
      <c r="AJ951" s="68"/>
    </row>
    <row r="952" spans="1:36" ht="15.75" customHeight="1" x14ac:dyDescent="0.3">
      <c r="A952" s="68"/>
      <c r="B952" s="68"/>
      <c r="C952" s="68"/>
      <c r="D952" s="68"/>
      <c r="E952" s="68"/>
      <c r="F952" s="68"/>
      <c r="G952" s="68"/>
      <c r="H952" s="68"/>
      <c r="I952" s="68"/>
      <c r="J952" s="68"/>
      <c r="K952" s="68"/>
      <c r="L952" s="68"/>
      <c r="M952" s="68"/>
      <c r="N952" s="68"/>
      <c r="O952" s="68"/>
      <c r="P952" s="68"/>
      <c r="Q952" s="68"/>
      <c r="R952" s="68"/>
      <c r="S952" s="68"/>
      <c r="T952" s="68"/>
      <c r="U952" s="68"/>
      <c r="V952" s="68"/>
      <c r="W952" s="68"/>
      <c r="X952" s="68"/>
      <c r="Y952" s="68"/>
      <c r="Z952" s="68"/>
      <c r="AA952" s="68"/>
      <c r="AB952" s="68"/>
      <c r="AC952" s="68"/>
      <c r="AD952" s="68"/>
      <c r="AE952" s="68"/>
      <c r="AF952" s="68"/>
      <c r="AG952" s="68"/>
      <c r="AH952" s="68"/>
      <c r="AI952" s="68"/>
      <c r="AJ952" s="68"/>
    </row>
    <row r="953" spans="1:36" ht="15.75" customHeight="1" x14ac:dyDescent="0.3">
      <c r="A953" s="68"/>
      <c r="B953" s="68"/>
      <c r="C953" s="68"/>
      <c r="D953" s="68"/>
      <c r="E953" s="68"/>
      <c r="F953" s="68"/>
      <c r="G953" s="68"/>
      <c r="H953" s="68"/>
      <c r="I953" s="68"/>
      <c r="J953" s="68"/>
      <c r="K953" s="68"/>
      <c r="L953" s="68"/>
      <c r="M953" s="68"/>
      <c r="N953" s="68"/>
      <c r="O953" s="68"/>
      <c r="P953" s="68"/>
      <c r="Q953" s="68"/>
      <c r="R953" s="68"/>
      <c r="S953" s="68"/>
      <c r="T953" s="68"/>
      <c r="U953" s="68"/>
      <c r="V953" s="68"/>
      <c r="W953" s="68"/>
      <c r="X953" s="68"/>
      <c r="Y953" s="68"/>
      <c r="Z953" s="68"/>
      <c r="AA953" s="68"/>
      <c r="AB953" s="68"/>
      <c r="AC953" s="68"/>
      <c r="AD953" s="68"/>
      <c r="AE953" s="68"/>
      <c r="AF953" s="68"/>
      <c r="AG953" s="68"/>
      <c r="AH953" s="68"/>
      <c r="AI953" s="68"/>
      <c r="AJ953" s="68"/>
    </row>
    <row r="954" spans="1:36" ht="15.75" customHeight="1" x14ac:dyDescent="0.3">
      <c r="A954" s="68"/>
      <c r="B954" s="68"/>
      <c r="C954" s="68"/>
      <c r="D954" s="68"/>
      <c r="E954" s="68"/>
      <c r="F954" s="68"/>
      <c r="G954" s="68"/>
      <c r="H954" s="68"/>
      <c r="I954" s="68"/>
      <c r="J954" s="68"/>
      <c r="K954" s="68"/>
      <c r="L954" s="68"/>
      <c r="M954" s="68"/>
      <c r="N954" s="68"/>
      <c r="O954" s="68"/>
      <c r="P954" s="68"/>
      <c r="Q954" s="68"/>
      <c r="R954" s="68"/>
      <c r="S954" s="68"/>
      <c r="T954" s="68"/>
      <c r="U954" s="68"/>
      <c r="V954" s="68"/>
      <c r="W954" s="68"/>
      <c r="X954" s="68"/>
      <c r="Y954" s="68"/>
      <c r="Z954" s="68"/>
      <c r="AA954" s="68"/>
      <c r="AB954" s="68"/>
      <c r="AC954" s="68"/>
      <c r="AD954" s="68"/>
      <c r="AE954" s="68"/>
      <c r="AF954" s="68"/>
      <c r="AG954" s="68"/>
      <c r="AH954" s="68"/>
      <c r="AI954" s="68"/>
      <c r="AJ954" s="68"/>
    </row>
    <row r="955" spans="1:36" ht="15.75" customHeight="1" x14ac:dyDescent="0.3">
      <c r="A955" s="68"/>
      <c r="B955" s="68"/>
      <c r="C955" s="68"/>
      <c r="D955" s="68"/>
      <c r="E955" s="68"/>
      <c r="F955" s="68"/>
      <c r="G955" s="68"/>
      <c r="H955" s="68"/>
      <c r="I955" s="68"/>
      <c r="J955" s="68"/>
      <c r="K955" s="68"/>
      <c r="L955" s="68"/>
      <c r="M955" s="68"/>
      <c r="N955" s="68"/>
      <c r="O955" s="68"/>
      <c r="P955" s="68"/>
      <c r="Q955" s="68"/>
      <c r="R955" s="68"/>
      <c r="S955" s="68"/>
      <c r="T955" s="68"/>
      <c r="U955" s="68"/>
      <c r="V955" s="68"/>
      <c r="W955" s="68"/>
      <c r="X955" s="68"/>
      <c r="Y955" s="68"/>
      <c r="Z955" s="68"/>
      <c r="AA955" s="68"/>
      <c r="AB955" s="68"/>
      <c r="AC955" s="68"/>
      <c r="AD955" s="68"/>
      <c r="AE955" s="68"/>
      <c r="AF955" s="68"/>
      <c r="AG955" s="68"/>
      <c r="AH955" s="68"/>
      <c r="AI955" s="68"/>
      <c r="AJ955" s="68"/>
    </row>
    <row r="956" spans="1:36" ht="15.75" customHeight="1" x14ac:dyDescent="0.3">
      <c r="A956" s="68"/>
      <c r="B956" s="68"/>
      <c r="C956" s="68"/>
      <c r="D956" s="68"/>
      <c r="E956" s="68"/>
      <c r="F956" s="68"/>
      <c r="G956" s="68"/>
      <c r="H956" s="68"/>
      <c r="I956" s="68"/>
      <c r="J956" s="68"/>
      <c r="K956" s="68"/>
      <c r="L956" s="68"/>
      <c r="M956" s="68"/>
      <c r="N956" s="68"/>
      <c r="O956" s="68"/>
      <c r="P956" s="68"/>
      <c r="Q956" s="68"/>
      <c r="R956" s="68"/>
      <c r="S956" s="68"/>
      <c r="T956" s="68"/>
      <c r="U956" s="68"/>
      <c r="V956" s="68"/>
      <c r="W956" s="68"/>
      <c r="X956" s="68"/>
      <c r="Y956" s="68"/>
      <c r="Z956" s="68"/>
      <c r="AA956" s="68"/>
      <c r="AB956" s="68"/>
      <c r="AC956" s="68"/>
      <c r="AD956" s="68"/>
      <c r="AE956" s="68"/>
      <c r="AF956" s="68"/>
      <c r="AG956" s="68"/>
      <c r="AH956" s="68"/>
      <c r="AI956" s="68"/>
      <c r="AJ956" s="68"/>
    </row>
    <row r="957" spans="1:36" ht="15.75" customHeight="1" x14ac:dyDescent="0.3">
      <c r="A957" s="68"/>
      <c r="B957" s="68"/>
      <c r="C957" s="68"/>
      <c r="D957" s="68"/>
      <c r="E957" s="68"/>
      <c r="F957" s="68"/>
      <c r="G957" s="68"/>
      <c r="H957" s="68"/>
      <c r="I957" s="68"/>
      <c r="J957" s="68"/>
      <c r="K957" s="68"/>
      <c r="L957" s="68"/>
      <c r="M957" s="68"/>
      <c r="N957" s="68"/>
      <c r="O957" s="68"/>
      <c r="P957" s="68"/>
      <c r="Q957" s="68"/>
      <c r="R957" s="68"/>
      <c r="S957" s="68"/>
      <c r="T957" s="68"/>
      <c r="U957" s="68"/>
      <c r="V957" s="68"/>
      <c r="W957" s="68"/>
      <c r="X957" s="68"/>
      <c r="Y957" s="68"/>
      <c r="Z957" s="68"/>
      <c r="AA957" s="68"/>
      <c r="AB957" s="68"/>
      <c r="AC957" s="68"/>
      <c r="AD957" s="68"/>
      <c r="AE957" s="68"/>
      <c r="AF957" s="68"/>
      <c r="AG957" s="68"/>
      <c r="AH957" s="68"/>
      <c r="AI957" s="68"/>
      <c r="AJ957" s="68"/>
    </row>
    <row r="958" spans="1:36" ht="15.75" customHeight="1" x14ac:dyDescent="0.3">
      <c r="A958" s="68"/>
      <c r="B958" s="68"/>
      <c r="C958" s="68"/>
      <c r="D958" s="68"/>
      <c r="E958" s="68"/>
      <c r="F958" s="68"/>
      <c r="G958" s="68"/>
      <c r="H958" s="68"/>
      <c r="I958" s="68"/>
      <c r="J958" s="68"/>
      <c r="K958" s="68"/>
      <c r="L958" s="68"/>
      <c r="M958" s="68"/>
      <c r="N958" s="68"/>
      <c r="O958" s="68"/>
      <c r="P958" s="68"/>
      <c r="Q958" s="68"/>
      <c r="R958" s="68"/>
      <c r="S958" s="68"/>
      <c r="T958" s="68"/>
      <c r="U958" s="68"/>
      <c r="V958" s="68"/>
      <c r="W958" s="68"/>
      <c r="X958" s="68"/>
      <c r="Y958" s="68"/>
      <c r="Z958" s="68"/>
      <c r="AA958" s="68"/>
      <c r="AB958" s="68"/>
      <c r="AC958" s="68"/>
      <c r="AD958" s="68"/>
      <c r="AE958" s="68"/>
      <c r="AF958" s="68"/>
      <c r="AG958" s="68"/>
      <c r="AH958" s="68"/>
      <c r="AI958" s="68"/>
      <c r="AJ958" s="68"/>
    </row>
    <row r="959" spans="1:36" ht="15.75" customHeight="1" x14ac:dyDescent="0.3">
      <c r="A959" s="68"/>
      <c r="B959" s="68"/>
      <c r="C959" s="68"/>
      <c r="D959" s="68"/>
      <c r="E959" s="68"/>
      <c r="F959" s="68"/>
      <c r="G959" s="68"/>
      <c r="H959" s="68"/>
      <c r="I959" s="68"/>
      <c r="J959" s="68"/>
      <c r="K959" s="68"/>
      <c r="L959" s="68"/>
      <c r="M959" s="68"/>
      <c r="N959" s="68"/>
      <c r="O959" s="68"/>
      <c r="P959" s="68"/>
      <c r="Q959" s="68"/>
      <c r="R959" s="68"/>
      <c r="S959" s="68"/>
      <c r="T959" s="68"/>
      <c r="U959" s="68"/>
      <c r="V959" s="68"/>
      <c r="W959" s="68"/>
      <c r="X959" s="68"/>
      <c r="Y959" s="68"/>
      <c r="Z959" s="68"/>
      <c r="AA959" s="68"/>
      <c r="AB959" s="68"/>
      <c r="AC959" s="68"/>
      <c r="AD959" s="68"/>
      <c r="AE959" s="68"/>
      <c r="AF959" s="68"/>
      <c r="AG959" s="68"/>
      <c r="AH959" s="68"/>
      <c r="AI959" s="68"/>
      <c r="AJ959" s="68"/>
    </row>
    <row r="960" spans="1:36" ht="15.75" customHeight="1" x14ac:dyDescent="0.3">
      <c r="A960" s="68"/>
      <c r="B960" s="68"/>
      <c r="C960" s="68"/>
      <c r="D960" s="68"/>
      <c r="E960" s="68"/>
      <c r="F960" s="68"/>
      <c r="G960" s="68"/>
      <c r="H960" s="68"/>
      <c r="I960" s="68"/>
      <c r="J960" s="68"/>
      <c r="K960" s="68"/>
      <c r="L960" s="68"/>
      <c r="M960" s="68"/>
      <c r="N960" s="68"/>
      <c r="O960" s="68"/>
      <c r="P960" s="68"/>
      <c r="Q960" s="68"/>
      <c r="R960" s="68"/>
      <c r="S960" s="68"/>
      <c r="T960" s="68"/>
      <c r="U960" s="68"/>
      <c r="V960" s="68"/>
      <c r="W960" s="68"/>
      <c r="X960" s="68"/>
      <c r="Y960" s="68"/>
      <c r="Z960" s="68"/>
      <c r="AA960" s="68"/>
      <c r="AB960" s="68"/>
      <c r="AC960" s="68"/>
      <c r="AD960" s="68"/>
      <c r="AE960" s="68"/>
      <c r="AF960" s="68"/>
      <c r="AG960" s="68"/>
      <c r="AH960" s="68"/>
      <c r="AI960" s="68"/>
      <c r="AJ960" s="68"/>
    </row>
    <row r="961" spans="1:36" ht="15.75" customHeight="1" x14ac:dyDescent="0.3">
      <c r="A961" s="68"/>
      <c r="B961" s="68"/>
      <c r="C961" s="68"/>
      <c r="D961" s="68"/>
      <c r="E961" s="68"/>
      <c r="F961" s="68"/>
      <c r="G961" s="68"/>
      <c r="H961" s="68"/>
      <c r="I961" s="68"/>
      <c r="J961" s="68"/>
      <c r="K961" s="68"/>
      <c r="L961" s="68"/>
      <c r="M961" s="68"/>
      <c r="N961" s="68"/>
      <c r="O961" s="68"/>
      <c r="P961" s="68"/>
      <c r="Q961" s="68"/>
      <c r="R961" s="68"/>
      <c r="S961" s="68"/>
      <c r="T961" s="68"/>
      <c r="U961" s="68"/>
      <c r="V961" s="68"/>
      <c r="W961" s="68"/>
      <c r="X961" s="68"/>
      <c r="Y961" s="68"/>
      <c r="Z961" s="68"/>
      <c r="AA961" s="68"/>
      <c r="AB961" s="68"/>
      <c r="AC961" s="68"/>
      <c r="AD961" s="68"/>
      <c r="AE961" s="68"/>
      <c r="AF961" s="68"/>
      <c r="AG961" s="68"/>
      <c r="AH961" s="68"/>
      <c r="AI961" s="68"/>
      <c r="AJ961" s="68"/>
    </row>
    <row r="962" spans="1:36" ht="15.75" customHeight="1" x14ac:dyDescent="0.3">
      <c r="A962" s="68"/>
      <c r="B962" s="68"/>
      <c r="C962" s="68"/>
      <c r="D962" s="68"/>
      <c r="E962" s="68"/>
      <c r="F962" s="68"/>
      <c r="G962" s="68"/>
      <c r="H962" s="68"/>
      <c r="I962" s="68"/>
      <c r="J962" s="68"/>
      <c r="K962" s="68"/>
      <c r="L962" s="68"/>
      <c r="M962" s="68"/>
      <c r="N962" s="68"/>
      <c r="O962" s="68"/>
      <c r="P962" s="68"/>
      <c r="Q962" s="68"/>
      <c r="R962" s="68"/>
      <c r="S962" s="68"/>
      <c r="T962" s="68"/>
      <c r="U962" s="68"/>
      <c r="V962" s="68"/>
      <c r="W962" s="68"/>
      <c r="X962" s="68"/>
      <c r="Y962" s="68"/>
      <c r="Z962" s="68"/>
      <c r="AA962" s="68"/>
      <c r="AB962" s="68"/>
      <c r="AC962" s="68"/>
      <c r="AD962" s="68"/>
      <c r="AE962" s="68"/>
      <c r="AF962" s="68"/>
      <c r="AG962" s="68"/>
      <c r="AH962" s="68"/>
      <c r="AI962" s="68"/>
      <c r="AJ962" s="68"/>
    </row>
    <row r="963" spans="1:36" ht="15.75" customHeight="1" x14ac:dyDescent="0.3">
      <c r="A963" s="68"/>
      <c r="B963" s="68"/>
      <c r="C963" s="68"/>
      <c r="D963" s="68"/>
      <c r="E963" s="68"/>
      <c r="F963" s="68"/>
      <c r="G963" s="68"/>
      <c r="H963" s="68"/>
      <c r="I963" s="68"/>
      <c r="J963" s="68"/>
      <c r="K963" s="68"/>
      <c r="L963" s="68"/>
      <c r="M963" s="68"/>
      <c r="N963" s="68"/>
      <c r="O963" s="68"/>
      <c r="P963" s="68"/>
      <c r="Q963" s="68"/>
      <c r="R963" s="68"/>
      <c r="S963" s="68"/>
      <c r="T963" s="68"/>
      <c r="U963" s="68"/>
      <c r="V963" s="68"/>
      <c r="W963" s="68"/>
      <c r="X963" s="68"/>
      <c r="Y963" s="68"/>
      <c r="Z963" s="68"/>
      <c r="AA963" s="68"/>
      <c r="AB963" s="68"/>
      <c r="AC963" s="68"/>
      <c r="AD963" s="68"/>
      <c r="AE963" s="68"/>
      <c r="AF963" s="68"/>
      <c r="AG963" s="68"/>
      <c r="AH963" s="68"/>
      <c r="AI963" s="68"/>
      <c r="AJ963" s="68"/>
    </row>
    <row r="964" spans="1:36" ht="15.75" customHeight="1" x14ac:dyDescent="0.3">
      <c r="A964" s="68"/>
      <c r="B964" s="68"/>
      <c r="C964" s="68"/>
      <c r="D964" s="68"/>
      <c r="E964" s="68"/>
      <c r="F964" s="68"/>
      <c r="G964" s="68"/>
      <c r="H964" s="68"/>
      <c r="I964" s="68"/>
      <c r="J964" s="68"/>
      <c r="K964" s="68"/>
      <c r="L964" s="68"/>
      <c r="M964" s="68"/>
      <c r="N964" s="68"/>
      <c r="O964" s="68"/>
      <c r="P964" s="68"/>
      <c r="Q964" s="68"/>
      <c r="R964" s="68"/>
      <c r="S964" s="68"/>
      <c r="T964" s="68"/>
      <c r="U964" s="68"/>
      <c r="V964" s="68"/>
      <c r="W964" s="68"/>
      <c r="X964" s="68"/>
      <c r="Y964" s="68"/>
      <c r="Z964" s="68"/>
      <c r="AA964" s="68"/>
      <c r="AB964" s="68"/>
      <c r="AC964" s="68"/>
      <c r="AD964" s="68"/>
      <c r="AE964" s="68"/>
      <c r="AF964" s="68"/>
      <c r="AG964" s="68"/>
      <c r="AH964" s="68"/>
      <c r="AI964" s="68"/>
      <c r="AJ964" s="68"/>
    </row>
    <row r="965" spans="1:36" ht="15.75" customHeight="1" x14ac:dyDescent="0.3">
      <c r="A965" s="68"/>
      <c r="B965" s="68"/>
      <c r="C965" s="68"/>
      <c r="D965" s="68"/>
      <c r="E965" s="68"/>
      <c r="F965" s="68"/>
      <c r="G965" s="68"/>
      <c r="H965" s="68"/>
      <c r="I965" s="68"/>
      <c r="J965" s="68"/>
      <c r="K965" s="68"/>
      <c r="L965" s="68"/>
      <c r="M965" s="68"/>
      <c r="N965" s="68"/>
      <c r="O965" s="68"/>
      <c r="P965" s="68"/>
      <c r="Q965" s="68"/>
      <c r="R965" s="68"/>
      <c r="S965" s="68"/>
      <c r="T965" s="68"/>
      <c r="U965" s="68"/>
      <c r="V965" s="68"/>
      <c r="W965" s="68"/>
      <c r="X965" s="68"/>
      <c r="Y965" s="68"/>
      <c r="Z965" s="68"/>
      <c r="AA965" s="68"/>
      <c r="AB965" s="68"/>
      <c r="AC965" s="68"/>
      <c r="AD965" s="68"/>
      <c r="AE965" s="68"/>
      <c r="AF965" s="68"/>
      <c r="AG965" s="68"/>
      <c r="AH965" s="68"/>
      <c r="AI965" s="68"/>
      <c r="AJ965" s="68"/>
    </row>
    <row r="966" spans="1:36" ht="15.75" customHeight="1" x14ac:dyDescent="0.3">
      <c r="A966" s="68"/>
      <c r="B966" s="68"/>
      <c r="C966" s="68"/>
      <c r="D966" s="68"/>
      <c r="E966" s="68"/>
      <c r="F966" s="68"/>
      <c r="G966" s="68"/>
      <c r="H966" s="68"/>
      <c r="I966" s="68"/>
      <c r="J966" s="68"/>
      <c r="K966" s="68"/>
      <c r="L966" s="68"/>
      <c r="M966" s="68"/>
      <c r="N966" s="68"/>
      <c r="O966" s="68"/>
      <c r="P966" s="68"/>
      <c r="Q966" s="68"/>
      <c r="R966" s="68"/>
      <c r="S966" s="68"/>
      <c r="T966" s="68"/>
      <c r="U966" s="68"/>
      <c r="V966" s="68"/>
      <c r="W966" s="68"/>
      <c r="X966" s="68"/>
      <c r="Y966" s="68"/>
      <c r="Z966" s="68"/>
      <c r="AA966" s="68"/>
      <c r="AB966" s="68"/>
      <c r="AC966" s="68"/>
      <c r="AD966" s="68"/>
      <c r="AE966" s="68"/>
      <c r="AF966" s="68"/>
      <c r="AG966" s="68"/>
      <c r="AH966" s="68"/>
      <c r="AI966" s="68"/>
      <c r="AJ966" s="68"/>
    </row>
    <row r="967" spans="1:36" ht="15.75" customHeight="1" x14ac:dyDescent="0.3">
      <c r="A967" s="68"/>
      <c r="B967" s="68"/>
      <c r="C967" s="68"/>
      <c r="D967" s="68"/>
      <c r="E967" s="68"/>
      <c r="F967" s="68"/>
      <c r="G967" s="68"/>
      <c r="H967" s="68"/>
      <c r="I967" s="68"/>
      <c r="J967" s="68"/>
      <c r="K967" s="68"/>
      <c r="L967" s="68"/>
      <c r="M967" s="68"/>
      <c r="N967" s="68"/>
      <c r="O967" s="68"/>
      <c r="P967" s="68"/>
      <c r="Q967" s="68"/>
      <c r="R967" s="68"/>
      <c r="S967" s="68"/>
      <c r="T967" s="68"/>
      <c r="U967" s="68"/>
      <c r="V967" s="68"/>
      <c r="W967" s="68"/>
      <c r="X967" s="68"/>
      <c r="Y967" s="68"/>
      <c r="Z967" s="68"/>
      <c r="AA967" s="68"/>
      <c r="AB967" s="68"/>
      <c r="AC967" s="68"/>
      <c r="AD967" s="68"/>
      <c r="AE967" s="68"/>
      <c r="AF967" s="68"/>
      <c r="AG967" s="68"/>
      <c r="AH967" s="68"/>
      <c r="AI967" s="68"/>
      <c r="AJ967" s="68"/>
    </row>
    <row r="968" spans="1:36" ht="15.75" customHeight="1" x14ac:dyDescent="0.3">
      <c r="A968" s="68"/>
      <c r="B968" s="68"/>
      <c r="C968" s="68"/>
      <c r="D968" s="68"/>
      <c r="E968" s="68"/>
      <c r="F968" s="68"/>
      <c r="G968" s="68"/>
      <c r="H968" s="68"/>
      <c r="I968" s="68"/>
      <c r="J968" s="68"/>
      <c r="K968" s="68"/>
      <c r="L968" s="68"/>
      <c r="M968" s="68"/>
      <c r="N968" s="68"/>
      <c r="O968" s="68"/>
      <c r="P968" s="68"/>
      <c r="Q968" s="68"/>
      <c r="R968" s="68"/>
      <c r="S968" s="68"/>
      <c r="T968" s="68"/>
      <c r="U968" s="68"/>
      <c r="V968" s="68"/>
      <c r="W968" s="68"/>
      <c r="X968" s="68"/>
      <c r="Y968" s="68"/>
      <c r="Z968" s="68"/>
      <c r="AA968" s="68"/>
      <c r="AB968" s="68"/>
      <c r="AC968" s="68"/>
      <c r="AD968" s="68"/>
      <c r="AE968" s="68"/>
      <c r="AF968" s="68"/>
      <c r="AG968" s="68"/>
      <c r="AH968" s="68"/>
      <c r="AI968" s="68"/>
      <c r="AJ968" s="68"/>
    </row>
    <row r="969" spans="1:36" ht="15.75" customHeight="1" x14ac:dyDescent="0.3">
      <c r="A969" s="68"/>
      <c r="B969" s="68"/>
      <c r="C969" s="68"/>
      <c r="D969" s="68"/>
      <c r="E969" s="68"/>
      <c r="F969" s="68"/>
      <c r="G969" s="68"/>
      <c r="H969" s="68"/>
      <c r="I969" s="68"/>
      <c r="J969" s="68"/>
      <c r="K969" s="68"/>
      <c r="L969" s="68"/>
      <c r="M969" s="68"/>
      <c r="N969" s="68"/>
      <c r="O969" s="68"/>
      <c r="P969" s="68"/>
      <c r="Q969" s="68"/>
      <c r="R969" s="68"/>
      <c r="S969" s="68"/>
      <c r="T969" s="68"/>
      <c r="U969" s="68"/>
      <c r="V969" s="68"/>
      <c r="W969" s="68"/>
      <c r="X969" s="68"/>
      <c r="Y969" s="68"/>
      <c r="Z969" s="68"/>
      <c r="AA969" s="68"/>
      <c r="AB969" s="68"/>
      <c r="AC969" s="68"/>
      <c r="AD969" s="68"/>
      <c r="AE969" s="68"/>
      <c r="AF969" s="68"/>
      <c r="AG969" s="68"/>
      <c r="AH969" s="68"/>
      <c r="AI969" s="68"/>
      <c r="AJ969" s="68"/>
    </row>
    <row r="970" spans="1:36" ht="15.75" customHeight="1" x14ac:dyDescent="0.3">
      <c r="A970" s="68"/>
      <c r="B970" s="68"/>
      <c r="C970" s="68"/>
      <c r="D970" s="68"/>
      <c r="E970" s="68"/>
      <c r="F970" s="68"/>
      <c r="G970" s="68"/>
      <c r="H970" s="68"/>
      <c r="I970" s="68"/>
      <c r="J970" s="68"/>
      <c r="K970" s="68"/>
      <c r="L970" s="68"/>
      <c r="M970" s="68"/>
      <c r="N970" s="68"/>
      <c r="O970" s="68"/>
      <c r="P970" s="68"/>
      <c r="Q970" s="68"/>
      <c r="R970" s="68"/>
      <c r="S970" s="68"/>
      <c r="T970" s="68"/>
      <c r="U970" s="68"/>
      <c r="V970" s="68"/>
      <c r="W970" s="68"/>
      <c r="X970" s="68"/>
      <c r="Y970" s="68"/>
      <c r="Z970" s="68"/>
      <c r="AA970" s="68"/>
      <c r="AB970" s="68"/>
      <c r="AC970" s="68"/>
      <c r="AD970" s="68"/>
      <c r="AE970" s="68"/>
      <c r="AF970" s="68"/>
      <c r="AG970" s="68"/>
      <c r="AH970" s="68"/>
      <c r="AI970" s="68"/>
      <c r="AJ970" s="68"/>
    </row>
    <row r="971" spans="1:36" ht="15.75" customHeight="1" x14ac:dyDescent="0.3">
      <c r="A971" s="68"/>
      <c r="B971" s="68"/>
      <c r="C971" s="68"/>
      <c r="D971" s="68"/>
      <c r="E971" s="68"/>
      <c r="F971" s="68"/>
      <c r="G971" s="68"/>
      <c r="H971" s="68"/>
      <c r="I971" s="68"/>
      <c r="J971" s="68"/>
      <c r="K971" s="68"/>
      <c r="L971" s="68"/>
      <c r="M971" s="68"/>
      <c r="N971" s="68"/>
      <c r="O971" s="68"/>
      <c r="P971" s="68"/>
      <c r="Q971" s="68"/>
      <c r="R971" s="68"/>
      <c r="S971" s="68"/>
      <c r="T971" s="68"/>
      <c r="U971" s="68"/>
      <c r="V971" s="68"/>
      <c r="W971" s="68"/>
      <c r="X971" s="68"/>
      <c r="Y971" s="68"/>
      <c r="Z971" s="68"/>
      <c r="AA971" s="68"/>
      <c r="AB971" s="68"/>
      <c r="AC971" s="68"/>
      <c r="AD971" s="68"/>
      <c r="AE971" s="68"/>
      <c r="AF971" s="68"/>
      <c r="AG971" s="68"/>
      <c r="AH971" s="68"/>
      <c r="AI971" s="68"/>
      <c r="AJ971" s="68"/>
    </row>
    <row r="972" spans="1:36" ht="15.75" customHeight="1" x14ac:dyDescent="0.3">
      <c r="A972" s="68"/>
      <c r="B972" s="68"/>
      <c r="C972" s="68"/>
      <c r="D972" s="68"/>
      <c r="E972" s="68"/>
      <c r="F972" s="68"/>
      <c r="G972" s="68"/>
      <c r="H972" s="68"/>
      <c r="I972" s="68"/>
      <c r="J972" s="68"/>
      <c r="K972" s="68"/>
      <c r="L972" s="68"/>
      <c r="M972" s="68"/>
      <c r="N972" s="68"/>
      <c r="O972" s="68"/>
      <c r="P972" s="68"/>
      <c r="Q972" s="68"/>
      <c r="R972" s="68"/>
      <c r="S972" s="68"/>
      <c r="T972" s="68"/>
      <c r="U972" s="68"/>
      <c r="V972" s="68"/>
      <c r="W972" s="68"/>
      <c r="X972" s="68"/>
      <c r="Y972" s="68"/>
      <c r="Z972" s="68"/>
      <c r="AA972" s="68"/>
      <c r="AB972" s="68"/>
      <c r="AC972" s="68"/>
      <c r="AD972" s="68"/>
      <c r="AE972" s="68"/>
      <c r="AF972" s="68"/>
      <c r="AG972" s="68"/>
      <c r="AH972" s="68"/>
      <c r="AI972" s="68"/>
      <c r="AJ972" s="68"/>
    </row>
    <row r="973" spans="1:36" ht="15.75" customHeight="1" x14ac:dyDescent="0.3">
      <c r="A973" s="68"/>
      <c r="B973" s="68"/>
      <c r="C973" s="68"/>
      <c r="D973" s="68"/>
      <c r="E973" s="68"/>
      <c r="F973" s="68"/>
      <c r="G973" s="68"/>
      <c r="H973" s="68"/>
      <c r="I973" s="68"/>
      <c r="J973" s="68"/>
      <c r="K973" s="68"/>
      <c r="L973" s="68"/>
      <c r="M973" s="68"/>
      <c r="N973" s="68"/>
      <c r="O973" s="68"/>
      <c r="P973" s="68"/>
      <c r="Q973" s="68"/>
      <c r="R973" s="68"/>
      <c r="S973" s="68"/>
      <c r="T973" s="68"/>
      <c r="U973" s="68"/>
      <c r="V973" s="68"/>
      <c r="W973" s="68"/>
      <c r="X973" s="68"/>
      <c r="Y973" s="68"/>
      <c r="Z973" s="68"/>
      <c r="AA973" s="68"/>
      <c r="AB973" s="68"/>
      <c r="AC973" s="68"/>
      <c r="AD973" s="68"/>
      <c r="AE973" s="68"/>
      <c r="AF973" s="68"/>
      <c r="AG973" s="68"/>
      <c r="AH973" s="68"/>
      <c r="AI973" s="68"/>
      <c r="AJ973" s="68"/>
    </row>
    <row r="974" spans="1:36" ht="15.75" customHeight="1" x14ac:dyDescent="0.3">
      <c r="A974" s="68"/>
      <c r="B974" s="68"/>
      <c r="C974" s="68"/>
      <c r="D974" s="68"/>
      <c r="E974" s="68"/>
      <c r="F974" s="68"/>
      <c r="G974" s="68"/>
      <c r="H974" s="68"/>
      <c r="I974" s="68"/>
      <c r="J974" s="68"/>
      <c r="K974" s="68"/>
      <c r="L974" s="68"/>
      <c r="M974" s="68"/>
      <c r="N974" s="68"/>
      <c r="O974" s="68"/>
      <c r="P974" s="68"/>
      <c r="Q974" s="68"/>
      <c r="R974" s="68"/>
      <c r="S974" s="68"/>
      <c r="T974" s="68"/>
      <c r="U974" s="68"/>
      <c r="V974" s="68"/>
      <c r="W974" s="68"/>
      <c r="X974" s="68"/>
      <c r="Y974" s="68"/>
      <c r="Z974" s="68"/>
      <c r="AA974" s="68"/>
      <c r="AB974" s="68"/>
      <c r="AC974" s="68"/>
      <c r="AD974" s="68"/>
      <c r="AE974" s="68"/>
      <c r="AF974" s="68"/>
      <c r="AG974" s="68"/>
      <c r="AH974" s="68"/>
      <c r="AI974" s="68"/>
      <c r="AJ974" s="68"/>
    </row>
    <row r="975" spans="1:36" ht="15.75" customHeight="1" x14ac:dyDescent="0.3">
      <c r="A975" s="68"/>
      <c r="B975" s="68"/>
      <c r="C975" s="68"/>
      <c r="D975" s="68"/>
      <c r="E975" s="68"/>
      <c r="F975" s="68"/>
      <c r="G975" s="68"/>
      <c r="H975" s="68"/>
      <c r="I975" s="68"/>
      <c r="J975" s="68"/>
      <c r="K975" s="68"/>
      <c r="L975" s="68"/>
      <c r="M975" s="68"/>
      <c r="N975" s="68"/>
      <c r="O975" s="68"/>
      <c r="P975" s="68"/>
      <c r="Q975" s="68"/>
      <c r="R975" s="68"/>
      <c r="S975" s="68"/>
      <c r="T975" s="68"/>
      <c r="U975" s="68"/>
      <c r="V975" s="68"/>
      <c r="W975" s="68"/>
      <c r="X975" s="68"/>
      <c r="Y975" s="68"/>
      <c r="Z975" s="68"/>
      <c r="AA975" s="68"/>
      <c r="AB975" s="68"/>
      <c r="AC975" s="68"/>
      <c r="AD975" s="68"/>
      <c r="AE975" s="68"/>
      <c r="AF975" s="68"/>
      <c r="AG975" s="68"/>
      <c r="AH975" s="68"/>
      <c r="AI975" s="68"/>
      <c r="AJ975" s="68"/>
    </row>
    <row r="976" spans="1:36" ht="15.75" customHeight="1" x14ac:dyDescent="0.3">
      <c r="A976" s="68"/>
      <c r="B976" s="68"/>
      <c r="C976" s="68"/>
      <c r="D976" s="68"/>
      <c r="E976" s="68"/>
      <c r="F976" s="68"/>
      <c r="G976" s="68"/>
      <c r="H976" s="68"/>
      <c r="I976" s="68"/>
      <c r="J976" s="68"/>
      <c r="K976" s="68"/>
      <c r="L976" s="68"/>
      <c r="M976" s="68"/>
      <c r="N976" s="68"/>
      <c r="O976" s="68"/>
      <c r="P976" s="68"/>
      <c r="Q976" s="68"/>
      <c r="R976" s="68"/>
      <c r="S976" s="68"/>
      <c r="T976" s="68"/>
      <c r="U976" s="68"/>
      <c r="V976" s="68"/>
      <c r="W976" s="68"/>
      <c r="X976" s="68"/>
      <c r="Y976" s="68"/>
      <c r="Z976" s="68"/>
      <c r="AA976" s="68"/>
      <c r="AB976" s="68"/>
      <c r="AC976" s="68"/>
      <c r="AD976" s="68"/>
      <c r="AE976" s="68"/>
      <c r="AF976" s="68"/>
      <c r="AG976" s="68"/>
      <c r="AH976" s="68"/>
      <c r="AI976" s="68"/>
      <c r="AJ976" s="68"/>
    </row>
    <row r="977" spans="1:36" ht="15.75" customHeight="1" x14ac:dyDescent="0.3">
      <c r="A977" s="68"/>
      <c r="B977" s="68"/>
      <c r="C977" s="68"/>
      <c r="D977" s="68"/>
      <c r="E977" s="68"/>
      <c r="F977" s="68"/>
      <c r="G977" s="68"/>
      <c r="H977" s="68"/>
      <c r="I977" s="68"/>
      <c r="J977" s="68"/>
      <c r="K977" s="68"/>
      <c r="L977" s="68"/>
      <c r="M977" s="68"/>
      <c r="N977" s="68"/>
      <c r="O977" s="68"/>
      <c r="P977" s="68"/>
      <c r="Q977" s="68"/>
      <c r="R977" s="68"/>
      <c r="S977" s="68"/>
      <c r="T977" s="68"/>
      <c r="U977" s="68"/>
      <c r="V977" s="68"/>
      <c r="W977" s="68"/>
      <c r="X977" s="68"/>
      <c r="Y977" s="68"/>
      <c r="Z977" s="68"/>
      <c r="AA977" s="68"/>
      <c r="AB977" s="68"/>
      <c r="AC977" s="68"/>
      <c r="AD977" s="68"/>
      <c r="AE977" s="68"/>
      <c r="AF977" s="68"/>
      <c r="AG977" s="68"/>
      <c r="AH977" s="68"/>
      <c r="AI977" s="68"/>
      <c r="AJ977" s="68"/>
    </row>
    <row r="978" spans="1:36" ht="15.75" customHeight="1" x14ac:dyDescent="0.3">
      <c r="A978" s="68"/>
      <c r="B978" s="68"/>
      <c r="C978" s="68"/>
      <c r="D978" s="68"/>
      <c r="E978" s="68"/>
      <c r="F978" s="68"/>
      <c r="G978" s="68"/>
      <c r="H978" s="68"/>
      <c r="I978" s="68"/>
      <c r="J978" s="68"/>
      <c r="K978" s="68"/>
      <c r="L978" s="68"/>
      <c r="M978" s="68"/>
      <c r="N978" s="68"/>
      <c r="O978" s="68"/>
      <c r="P978" s="68"/>
      <c r="Q978" s="68"/>
      <c r="R978" s="68"/>
      <c r="S978" s="68"/>
      <c r="T978" s="68"/>
      <c r="U978" s="68"/>
      <c r="V978" s="68"/>
      <c r="W978" s="68"/>
      <c r="X978" s="68"/>
      <c r="Y978" s="68"/>
      <c r="Z978" s="68"/>
      <c r="AA978" s="68"/>
      <c r="AB978" s="68"/>
      <c r="AC978" s="68"/>
      <c r="AD978" s="68"/>
      <c r="AE978" s="68"/>
      <c r="AF978" s="68"/>
      <c r="AG978" s="68"/>
      <c r="AH978" s="68"/>
      <c r="AI978" s="68"/>
      <c r="AJ978" s="68"/>
    </row>
    <row r="979" spans="1:36" ht="15.75" customHeight="1" x14ac:dyDescent="0.3">
      <c r="A979" s="68"/>
      <c r="B979" s="68"/>
      <c r="C979" s="68"/>
      <c r="D979" s="68"/>
      <c r="E979" s="68"/>
      <c r="F979" s="68"/>
      <c r="G979" s="68"/>
      <c r="H979" s="68"/>
      <c r="I979" s="68"/>
      <c r="J979" s="68"/>
      <c r="K979" s="68"/>
      <c r="L979" s="68"/>
      <c r="M979" s="68"/>
      <c r="N979" s="68"/>
      <c r="O979" s="68"/>
      <c r="P979" s="68"/>
      <c r="Q979" s="68"/>
      <c r="R979" s="68"/>
      <c r="S979" s="68"/>
      <c r="T979" s="68"/>
      <c r="U979" s="68"/>
      <c r="V979" s="68"/>
      <c r="W979" s="68"/>
      <c r="X979" s="68"/>
      <c r="Y979" s="68"/>
      <c r="Z979" s="68"/>
      <c r="AA979" s="68"/>
      <c r="AB979" s="68"/>
      <c r="AC979" s="68"/>
      <c r="AD979" s="68"/>
      <c r="AE979" s="68"/>
      <c r="AF979" s="68"/>
      <c r="AG979" s="68"/>
      <c r="AH979" s="68"/>
      <c r="AI979" s="68"/>
      <c r="AJ979" s="68"/>
    </row>
    <row r="980" spans="1:36" ht="15.75" customHeight="1" x14ac:dyDescent="0.3">
      <c r="A980" s="68"/>
      <c r="B980" s="68"/>
      <c r="C980" s="68"/>
      <c r="D980" s="68"/>
      <c r="E980" s="68"/>
      <c r="F980" s="68"/>
      <c r="G980" s="68"/>
      <c r="H980" s="68"/>
      <c r="I980" s="68"/>
      <c r="J980" s="68"/>
      <c r="K980" s="68"/>
      <c r="L980" s="68"/>
      <c r="M980" s="68"/>
      <c r="N980" s="68"/>
      <c r="O980" s="68"/>
      <c r="P980" s="68"/>
      <c r="Q980" s="68"/>
      <c r="R980" s="68"/>
      <c r="S980" s="68"/>
      <c r="T980" s="68"/>
      <c r="U980" s="68"/>
      <c r="V980" s="68"/>
      <c r="W980" s="68"/>
      <c r="X980" s="68"/>
      <c r="Y980" s="68"/>
      <c r="Z980" s="68"/>
      <c r="AA980" s="68"/>
      <c r="AB980" s="68"/>
      <c r="AC980" s="68"/>
      <c r="AD980" s="68"/>
      <c r="AE980" s="68"/>
      <c r="AF980" s="68"/>
      <c r="AG980" s="68"/>
      <c r="AH980" s="68"/>
      <c r="AI980" s="68"/>
      <c r="AJ980" s="68"/>
    </row>
    <row r="981" spans="1:36" ht="15.75" customHeight="1" x14ac:dyDescent="0.3">
      <c r="A981" s="68"/>
      <c r="B981" s="68"/>
      <c r="C981" s="68"/>
      <c r="D981" s="68"/>
      <c r="E981" s="68"/>
      <c r="F981" s="68"/>
      <c r="G981" s="68"/>
      <c r="H981" s="68"/>
      <c r="I981" s="68"/>
      <c r="J981" s="68"/>
      <c r="K981" s="68"/>
      <c r="L981" s="68"/>
      <c r="M981" s="68"/>
      <c r="N981" s="68"/>
      <c r="O981" s="68"/>
      <c r="P981" s="68"/>
      <c r="Q981" s="68"/>
      <c r="R981" s="68"/>
      <c r="S981" s="68"/>
      <c r="T981" s="68"/>
      <c r="U981" s="68"/>
      <c r="V981" s="68"/>
      <c r="W981" s="68"/>
      <c r="X981" s="68"/>
      <c r="Y981" s="68"/>
      <c r="Z981" s="68"/>
      <c r="AA981" s="68"/>
      <c r="AB981" s="68"/>
      <c r="AC981" s="68"/>
      <c r="AD981" s="68"/>
      <c r="AE981" s="68"/>
      <c r="AF981" s="68"/>
      <c r="AG981" s="68"/>
      <c r="AH981" s="68"/>
      <c r="AI981" s="68"/>
      <c r="AJ981" s="68"/>
    </row>
    <row r="982" spans="1:36" ht="15.75" customHeight="1" x14ac:dyDescent="0.3">
      <c r="A982" s="68"/>
      <c r="B982" s="68"/>
      <c r="C982" s="68"/>
      <c r="D982" s="68"/>
      <c r="E982" s="68"/>
      <c r="F982" s="68"/>
      <c r="G982" s="68"/>
      <c r="H982" s="68"/>
      <c r="I982" s="68"/>
      <c r="J982" s="68"/>
      <c r="K982" s="68"/>
      <c r="L982" s="68"/>
      <c r="M982" s="68"/>
      <c r="N982" s="68"/>
      <c r="O982" s="68"/>
      <c r="P982" s="68"/>
      <c r="Q982" s="68"/>
      <c r="R982" s="68"/>
      <c r="S982" s="68"/>
      <c r="T982" s="68"/>
      <c r="U982" s="68"/>
      <c r="V982" s="68"/>
      <c r="W982" s="68"/>
      <c r="X982" s="68"/>
      <c r="Y982" s="68"/>
      <c r="Z982" s="68"/>
      <c r="AA982" s="68"/>
      <c r="AB982" s="68"/>
      <c r="AC982" s="68"/>
      <c r="AD982" s="68"/>
      <c r="AE982" s="68"/>
      <c r="AF982" s="68"/>
      <c r="AG982" s="68"/>
      <c r="AH982" s="68"/>
      <c r="AI982" s="68"/>
      <c r="AJ982" s="68"/>
    </row>
    <row r="983" spans="1:36" ht="15.75" customHeight="1" x14ac:dyDescent="0.3">
      <c r="A983" s="68"/>
      <c r="B983" s="68"/>
      <c r="C983" s="68"/>
      <c r="D983" s="68"/>
      <c r="E983" s="68"/>
      <c r="F983" s="68"/>
      <c r="G983" s="68"/>
      <c r="H983" s="68"/>
      <c r="I983" s="68"/>
      <c r="J983" s="68"/>
      <c r="K983" s="68"/>
      <c r="L983" s="68"/>
      <c r="M983" s="68"/>
      <c r="N983" s="68"/>
      <c r="O983" s="68"/>
      <c r="P983" s="68"/>
      <c r="Q983" s="68"/>
      <c r="R983" s="68"/>
      <c r="S983" s="68"/>
      <c r="T983" s="68"/>
      <c r="U983" s="68"/>
      <c r="V983" s="68"/>
      <c r="W983" s="68"/>
      <c r="X983" s="68"/>
      <c r="Y983" s="68"/>
      <c r="Z983" s="68"/>
      <c r="AA983" s="68"/>
      <c r="AB983" s="68"/>
      <c r="AC983" s="68"/>
      <c r="AD983" s="68"/>
      <c r="AE983" s="68"/>
      <c r="AF983" s="68"/>
      <c r="AG983" s="68"/>
      <c r="AH983" s="68"/>
      <c r="AI983" s="68"/>
      <c r="AJ983" s="68"/>
    </row>
    <row r="984" spans="1:36" ht="15.75" customHeight="1" x14ac:dyDescent="0.3">
      <c r="A984" s="68"/>
      <c r="B984" s="68"/>
      <c r="C984" s="68"/>
      <c r="D984" s="68"/>
      <c r="E984" s="68"/>
      <c r="F984" s="68"/>
      <c r="G984" s="68"/>
      <c r="H984" s="68"/>
      <c r="I984" s="68"/>
      <c r="J984" s="68"/>
      <c r="K984" s="68"/>
      <c r="L984" s="68"/>
      <c r="M984" s="68"/>
      <c r="N984" s="68"/>
      <c r="O984" s="68"/>
      <c r="P984" s="68"/>
      <c r="Q984" s="68"/>
      <c r="R984" s="68"/>
      <c r="S984" s="68"/>
      <c r="T984" s="68"/>
      <c r="U984" s="68"/>
      <c r="V984" s="68"/>
      <c r="W984" s="68"/>
      <c r="X984" s="68"/>
      <c r="Y984" s="68"/>
      <c r="Z984" s="68"/>
      <c r="AA984" s="68"/>
      <c r="AB984" s="68"/>
      <c r="AC984" s="68"/>
      <c r="AD984" s="68"/>
      <c r="AE984" s="68"/>
      <c r="AF984" s="68"/>
      <c r="AG984" s="68"/>
      <c r="AH984" s="68"/>
      <c r="AI984" s="68"/>
      <c r="AJ984" s="68"/>
    </row>
    <row r="985" spans="1:36" ht="15.75" customHeight="1" x14ac:dyDescent="0.3">
      <c r="A985" s="68"/>
      <c r="B985" s="68"/>
      <c r="C985" s="68"/>
      <c r="D985" s="68"/>
      <c r="E985" s="68"/>
      <c r="F985" s="68"/>
      <c r="G985" s="68"/>
      <c r="H985" s="68"/>
      <c r="I985" s="68"/>
      <c r="J985" s="68"/>
      <c r="K985" s="68"/>
      <c r="L985" s="68"/>
      <c r="M985" s="68"/>
      <c r="N985" s="68"/>
      <c r="O985" s="68"/>
      <c r="P985" s="68"/>
      <c r="Q985" s="68"/>
      <c r="R985" s="68"/>
      <c r="S985" s="68"/>
      <c r="T985" s="68"/>
      <c r="U985" s="68"/>
      <c r="V985" s="68"/>
      <c r="W985" s="68"/>
      <c r="X985" s="68"/>
      <c r="Y985" s="68"/>
      <c r="Z985" s="68"/>
      <c r="AA985" s="68"/>
      <c r="AB985" s="68"/>
      <c r="AC985" s="68"/>
      <c r="AD985" s="68"/>
      <c r="AE985" s="68"/>
      <c r="AF985" s="68"/>
      <c r="AG985" s="68"/>
      <c r="AH985" s="68"/>
      <c r="AI985" s="68"/>
      <c r="AJ985" s="68"/>
    </row>
    <row r="986" spans="1:36" ht="15.75" customHeight="1" x14ac:dyDescent="0.3">
      <c r="A986" s="68"/>
      <c r="B986" s="68"/>
      <c r="C986" s="68"/>
      <c r="D986" s="68"/>
      <c r="E986" s="68"/>
      <c r="F986" s="68"/>
      <c r="G986" s="68"/>
      <c r="H986" s="68"/>
      <c r="I986" s="68"/>
      <c r="J986" s="68"/>
      <c r="K986" s="68"/>
      <c r="L986" s="68"/>
      <c r="M986" s="68"/>
      <c r="N986" s="68"/>
      <c r="O986" s="68"/>
      <c r="P986" s="68"/>
      <c r="Q986" s="68"/>
      <c r="R986" s="68"/>
      <c r="S986" s="68"/>
      <c r="T986" s="68"/>
      <c r="U986" s="68"/>
      <c r="V986" s="68"/>
      <c r="W986" s="68"/>
      <c r="X986" s="68"/>
      <c r="Y986" s="68"/>
      <c r="Z986" s="68"/>
      <c r="AA986" s="68"/>
      <c r="AB986" s="68"/>
      <c r="AC986" s="68"/>
      <c r="AD986" s="68"/>
      <c r="AE986" s="68"/>
      <c r="AF986" s="68"/>
      <c r="AG986" s="68"/>
      <c r="AH986" s="68"/>
      <c r="AI986" s="68"/>
      <c r="AJ986" s="68"/>
    </row>
    <row r="987" spans="1:36" ht="15.75" customHeight="1" x14ac:dyDescent="0.3">
      <c r="A987" s="68"/>
      <c r="B987" s="68"/>
      <c r="C987" s="68"/>
      <c r="D987" s="68"/>
      <c r="E987" s="68"/>
      <c r="F987" s="68"/>
      <c r="G987" s="68"/>
      <c r="H987" s="68"/>
      <c r="I987" s="68"/>
      <c r="J987" s="68"/>
      <c r="K987" s="68"/>
      <c r="L987" s="68"/>
      <c r="M987" s="68"/>
      <c r="N987" s="68"/>
      <c r="O987" s="68"/>
      <c r="P987" s="68"/>
      <c r="Q987" s="68"/>
      <c r="R987" s="68"/>
      <c r="S987" s="68"/>
      <c r="T987" s="68"/>
      <c r="U987" s="68"/>
      <c r="V987" s="68"/>
      <c r="W987" s="68"/>
      <c r="X987" s="68"/>
      <c r="Y987" s="68"/>
      <c r="Z987" s="68"/>
      <c r="AA987" s="68"/>
      <c r="AB987" s="68"/>
      <c r="AC987" s="68"/>
      <c r="AD987" s="68"/>
      <c r="AE987" s="68"/>
      <c r="AF987" s="68"/>
      <c r="AG987" s="68"/>
      <c r="AH987" s="68"/>
      <c r="AI987" s="68"/>
      <c r="AJ987" s="68"/>
    </row>
    <row r="988" spans="1:36" ht="15.75" customHeight="1" x14ac:dyDescent="0.3">
      <c r="A988" s="68"/>
      <c r="B988" s="68"/>
      <c r="C988" s="68"/>
      <c r="D988" s="68"/>
      <c r="E988" s="68"/>
      <c r="F988" s="68"/>
      <c r="G988" s="68"/>
      <c r="H988" s="68"/>
      <c r="I988" s="68"/>
      <c r="J988" s="68"/>
      <c r="K988" s="68"/>
      <c r="L988" s="68"/>
      <c r="M988" s="68"/>
      <c r="N988" s="68"/>
      <c r="O988" s="68"/>
      <c r="P988" s="68"/>
      <c r="Q988" s="68"/>
      <c r="R988" s="68"/>
      <c r="S988" s="68"/>
      <c r="T988" s="68"/>
      <c r="U988" s="68"/>
      <c r="V988" s="68"/>
      <c r="W988" s="68"/>
      <c r="X988" s="68"/>
      <c r="Y988" s="68"/>
      <c r="Z988" s="68"/>
      <c r="AA988" s="68"/>
      <c r="AB988" s="68"/>
      <c r="AC988" s="68"/>
      <c r="AD988" s="68"/>
      <c r="AE988" s="68"/>
      <c r="AF988" s="68"/>
      <c r="AG988" s="68"/>
      <c r="AH988" s="68"/>
      <c r="AI988" s="68"/>
      <c r="AJ988" s="68"/>
    </row>
    <row r="989" spans="1:36" ht="15.75" customHeight="1" x14ac:dyDescent="0.3">
      <c r="A989" s="68"/>
      <c r="B989" s="68"/>
      <c r="C989" s="68"/>
      <c r="D989" s="68"/>
      <c r="E989" s="68"/>
      <c r="F989" s="68"/>
      <c r="G989" s="68"/>
      <c r="H989" s="68"/>
      <c r="I989" s="68"/>
      <c r="J989" s="68"/>
      <c r="K989" s="68"/>
      <c r="L989" s="68"/>
      <c r="M989" s="68"/>
      <c r="N989" s="68"/>
      <c r="O989" s="68"/>
      <c r="P989" s="68"/>
      <c r="Q989" s="68"/>
      <c r="R989" s="68"/>
      <c r="S989" s="68"/>
      <c r="T989" s="68"/>
      <c r="U989" s="68"/>
      <c r="V989" s="68"/>
      <c r="W989" s="68"/>
      <c r="X989" s="68"/>
      <c r="Y989" s="68"/>
      <c r="Z989" s="68"/>
      <c r="AA989" s="68"/>
      <c r="AB989" s="68"/>
      <c r="AC989" s="68"/>
      <c r="AD989" s="68"/>
      <c r="AE989" s="68"/>
      <c r="AF989" s="68"/>
      <c r="AG989" s="68"/>
      <c r="AH989" s="68"/>
      <c r="AI989" s="68"/>
      <c r="AJ989" s="68"/>
    </row>
    <row r="990" spans="1:36" ht="15.75" customHeight="1" x14ac:dyDescent="0.3">
      <c r="A990" s="68"/>
      <c r="B990" s="68"/>
      <c r="C990" s="68"/>
      <c r="D990" s="68"/>
      <c r="E990" s="68"/>
      <c r="F990" s="68"/>
      <c r="G990" s="68"/>
      <c r="H990" s="68"/>
      <c r="I990" s="68"/>
      <c r="J990" s="68"/>
      <c r="K990" s="68"/>
      <c r="L990" s="68"/>
      <c r="M990" s="68"/>
      <c r="N990" s="68"/>
      <c r="O990" s="68"/>
      <c r="P990" s="68"/>
      <c r="Q990" s="68"/>
      <c r="R990" s="68"/>
      <c r="S990" s="68"/>
      <c r="T990" s="68"/>
      <c r="U990" s="68"/>
      <c r="V990" s="68"/>
      <c r="W990" s="68"/>
      <c r="X990" s="68"/>
      <c r="Y990" s="68"/>
      <c r="Z990" s="68"/>
      <c r="AA990" s="68"/>
      <c r="AB990" s="68"/>
      <c r="AC990" s="68"/>
      <c r="AD990" s="68"/>
      <c r="AE990" s="68"/>
      <c r="AF990" s="68"/>
      <c r="AG990" s="68"/>
      <c r="AH990" s="68"/>
      <c r="AI990" s="68"/>
      <c r="AJ990" s="68"/>
    </row>
    <row r="991" spans="1:36" ht="15.75" customHeight="1" x14ac:dyDescent="0.3">
      <c r="A991" s="68"/>
      <c r="B991" s="68"/>
      <c r="C991" s="68"/>
      <c r="D991" s="68"/>
      <c r="E991" s="68"/>
      <c r="F991" s="68"/>
      <c r="G991" s="68"/>
      <c r="H991" s="68"/>
      <c r="I991" s="68"/>
      <c r="J991" s="68"/>
      <c r="K991" s="68"/>
      <c r="L991" s="68"/>
      <c r="M991" s="68"/>
      <c r="N991" s="68"/>
      <c r="O991" s="68"/>
      <c r="P991" s="68"/>
      <c r="Q991" s="68"/>
      <c r="R991" s="68"/>
      <c r="S991" s="68"/>
      <c r="T991" s="68"/>
      <c r="U991" s="68"/>
      <c r="V991" s="68"/>
      <c r="W991" s="68"/>
      <c r="X991" s="68"/>
      <c r="Y991" s="68"/>
      <c r="Z991" s="68"/>
      <c r="AA991" s="68"/>
      <c r="AB991" s="68"/>
      <c r="AC991" s="68"/>
      <c r="AD991" s="68"/>
      <c r="AE991" s="68"/>
      <c r="AF991" s="68"/>
      <c r="AG991" s="68"/>
      <c r="AH991" s="68"/>
      <c r="AI991" s="68"/>
      <c r="AJ991" s="68"/>
    </row>
    <row r="992" spans="1:36" ht="15.75" customHeight="1" x14ac:dyDescent="0.3">
      <c r="A992" s="68"/>
      <c r="B992" s="68"/>
      <c r="C992" s="68"/>
      <c r="D992" s="68"/>
      <c r="E992" s="68"/>
      <c r="F992" s="68"/>
      <c r="G992" s="68"/>
      <c r="H992" s="68"/>
      <c r="I992" s="68"/>
      <c r="J992" s="68"/>
      <c r="K992" s="68"/>
      <c r="L992" s="68"/>
      <c r="M992" s="68"/>
      <c r="N992" s="68"/>
      <c r="O992" s="68"/>
      <c r="P992" s="68"/>
      <c r="Q992" s="68"/>
      <c r="R992" s="68"/>
      <c r="S992" s="68"/>
      <c r="T992" s="68"/>
      <c r="U992" s="68"/>
      <c r="V992" s="68"/>
      <c r="W992" s="68"/>
      <c r="X992" s="68"/>
      <c r="Y992" s="68"/>
      <c r="Z992" s="68"/>
      <c r="AA992" s="68"/>
      <c r="AB992" s="68"/>
      <c r="AC992" s="68"/>
      <c r="AD992" s="68"/>
      <c r="AE992" s="68"/>
      <c r="AF992" s="68"/>
      <c r="AG992" s="68"/>
      <c r="AH992" s="68"/>
      <c r="AI992" s="68"/>
      <c r="AJ992" s="68"/>
    </row>
    <row r="993" spans="1:36" ht="15.75" customHeight="1" x14ac:dyDescent="0.3">
      <c r="A993" s="68"/>
      <c r="B993" s="68"/>
      <c r="C993" s="68"/>
      <c r="D993" s="68"/>
      <c r="E993" s="68"/>
      <c r="F993" s="68"/>
      <c r="G993" s="68"/>
      <c r="H993" s="68"/>
      <c r="I993" s="68"/>
      <c r="J993" s="68"/>
      <c r="K993" s="68"/>
      <c r="L993" s="68"/>
      <c r="M993" s="68"/>
      <c r="N993" s="68"/>
      <c r="O993" s="68"/>
      <c r="P993" s="68"/>
      <c r="Q993" s="68"/>
      <c r="R993" s="68"/>
      <c r="S993" s="68"/>
      <c r="T993" s="68"/>
      <c r="U993" s="68"/>
      <c r="V993" s="68"/>
      <c r="W993" s="68"/>
      <c r="X993" s="68"/>
      <c r="Y993" s="68"/>
      <c r="Z993" s="68"/>
      <c r="AA993" s="68"/>
      <c r="AB993" s="68"/>
      <c r="AC993" s="68"/>
      <c r="AD993" s="68"/>
      <c r="AE993" s="68"/>
      <c r="AF993" s="68"/>
      <c r="AG993" s="68"/>
      <c r="AH993" s="68"/>
      <c r="AI993" s="68"/>
      <c r="AJ993" s="68"/>
    </row>
    <row r="994" spans="1:36" ht="15.75" customHeight="1" x14ac:dyDescent="0.3">
      <c r="A994" s="68"/>
      <c r="B994" s="68"/>
      <c r="C994" s="68"/>
      <c r="D994" s="68"/>
      <c r="E994" s="68"/>
      <c r="F994" s="68"/>
      <c r="G994" s="68"/>
      <c r="H994" s="68"/>
      <c r="I994" s="68"/>
      <c r="J994" s="68"/>
      <c r="K994" s="68"/>
      <c r="L994" s="68"/>
      <c r="M994" s="68"/>
      <c r="N994" s="68"/>
      <c r="O994" s="68"/>
      <c r="P994" s="68"/>
      <c r="Q994" s="68"/>
      <c r="R994" s="68"/>
      <c r="S994" s="68"/>
      <c r="T994" s="68"/>
      <c r="U994" s="68"/>
      <c r="V994" s="68"/>
      <c r="W994" s="68"/>
      <c r="X994" s="68"/>
      <c r="Y994" s="68"/>
      <c r="Z994" s="68"/>
      <c r="AA994" s="68"/>
      <c r="AB994" s="68"/>
      <c r="AC994" s="68"/>
      <c r="AD994" s="68"/>
      <c r="AE994" s="68"/>
      <c r="AF994" s="68"/>
      <c r="AG994" s="68"/>
      <c r="AH994" s="68"/>
      <c r="AI994" s="68"/>
      <c r="AJ994" s="68"/>
    </row>
    <row r="995" spans="1:36" ht="15.75" customHeight="1" x14ac:dyDescent="0.3">
      <c r="A995" s="68"/>
      <c r="B995" s="68"/>
      <c r="C995" s="68"/>
      <c r="D995" s="68"/>
      <c r="E995" s="68"/>
      <c r="F995" s="68"/>
      <c r="G995" s="68"/>
      <c r="H995" s="68"/>
      <c r="I995" s="68"/>
      <c r="J995" s="68"/>
      <c r="K995" s="68"/>
      <c r="L995" s="68"/>
      <c r="M995" s="68"/>
      <c r="N995" s="68"/>
      <c r="O995" s="68"/>
      <c r="P995" s="68"/>
      <c r="Q995" s="68"/>
      <c r="R995" s="68"/>
      <c r="S995" s="68"/>
      <c r="T995" s="68"/>
      <c r="U995" s="68"/>
      <c r="V995" s="68"/>
      <c r="W995" s="68"/>
      <c r="X995" s="68"/>
      <c r="Y995" s="68"/>
      <c r="Z995" s="68"/>
      <c r="AA995" s="68"/>
      <c r="AB995" s="68"/>
      <c r="AC995" s="68"/>
      <c r="AD995" s="68"/>
      <c r="AE995" s="68"/>
      <c r="AF995" s="68"/>
      <c r="AG995" s="68"/>
      <c r="AH995" s="68"/>
      <c r="AI995" s="68"/>
      <c r="AJ995" s="68"/>
    </row>
    <row r="996" spans="1:36" ht="15.75" customHeight="1" x14ac:dyDescent="0.3">
      <c r="A996" s="68"/>
      <c r="B996" s="68"/>
      <c r="C996" s="68"/>
      <c r="D996" s="68"/>
      <c r="E996" s="68"/>
      <c r="F996" s="68"/>
      <c r="G996" s="68"/>
      <c r="H996" s="68"/>
      <c r="I996" s="68"/>
      <c r="J996" s="68"/>
      <c r="K996" s="68"/>
      <c r="L996" s="68"/>
      <c r="M996" s="68"/>
      <c r="N996" s="68"/>
      <c r="O996" s="68"/>
      <c r="P996" s="68"/>
      <c r="Q996" s="68"/>
      <c r="R996" s="68"/>
      <c r="S996" s="68"/>
      <c r="T996" s="68"/>
      <c r="U996" s="68"/>
      <c r="V996" s="68"/>
      <c r="W996" s="68"/>
      <c r="X996" s="68"/>
      <c r="Y996" s="68"/>
      <c r="Z996" s="68"/>
      <c r="AA996" s="68"/>
      <c r="AB996" s="68"/>
      <c r="AC996" s="68"/>
      <c r="AD996" s="68"/>
      <c r="AE996" s="68"/>
      <c r="AF996" s="68"/>
      <c r="AG996" s="68"/>
      <c r="AH996" s="68"/>
      <c r="AI996" s="68"/>
      <c r="AJ996" s="68"/>
    </row>
    <row r="997" spans="1:36" ht="15.75" customHeight="1" x14ac:dyDescent="0.3">
      <c r="A997" s="68"/>
      <c r="B997" s="68"/>
      <c r="C997" s="68"/>
      <c r="D997" s="68"/>
      <c r="E997" s="68"/>
      <c r="F997" s="68"/>
      <c r="G997" s="68"/>
      <c r="H997" s="68"/>
      <c r="I997" s="68"/>
      <c r="J997" s="68"/>
      <c r="K997" s="68"/>
      <c r="L997" s="68"/>
      <c r="M997" s="68"/>
      <c r="N997" s="68"/>
      <c r="O997" s="68"/>
      <c r="P997" s="68"/>
      <c r="Q997" s="68"/>
      <c r="R997" s="68"/>
      <c r="S997" s="68"/>
      <c r="T997" s="68"/>
      <c r="U997" s="68"/>
      <c r="V997" s="68"/>
      <c r="W997" s="68"/>
      <c r="X997" s="68"/>
      <c r="Y997" s="68"/>
      <c r="Z997" s="68"/>
      <c r="AA997" s="68"/>
      <c r="AB997" s="68"/>
      <c r="AC997" s="68"/>
      <c r="AD997" s="68"/>
      <c r="AE997" s="68"/>
      <c r="AF997" s="68"/>
      <c r="AG997" s="68"/>
      <c r="AH997" s="68"/>
      <c r="AI997" s="68"/>
      <c r="AJ997" s="68"/>
    </row>
    <row r="998" spans="1:36" ht="15.75" customHeight="1" x14ac:dyDescent="0.3">
      <c r="A998" s="68"/>
      <c r="B998" s="68"/>
      <c r="C998" s="68"/>
      <c r="D998" s="68"/>
      <c r="E998" s="68"/>
      <c r="F998" s="68"/>
      <c r="G998" s="68"/>
      <c r="H998" s="68"/>
      <c r="I998" s="68"/>
      <c r="J998" s="68"/>
      <c r="K998" s="68"/>
      <c r="L998" s="68"/>
      <c r="M998" s="68"/>
      <c r="N998" s="68"/>
      <c r="O998" s="68"/>
      <c r="P998" s="68"/>
      <c r="Q998" s="68"/>
      <c r="R998" s="68"/>
      <c r="S998" s="68"/>
      <c r="T998" s="68"/>
      <c r="U998" s="68"/>
      <c r="V998" s="68"/>
      <c r="W998" s="68"/>
      <c r="X998" s="68"/>
      <c r="Y998" s="68"/>
      <c r="Z998" s="68"/>
      <c r="AA998" s="68"/>
      <c r="AB998" s="68"/>
      <c r="AC998" s="68"/>
      <c r="AD998" s="68"/>
      <c r="AE998" s="68"/>
      <c r="AF998" s="68"/>
      <c r="AG998" s="68"/>
      <c r="AH998" s="68"/>
      <c r="AI998" s="68"/>
      <c r="AJ998" s="68"/>
    </row>
    <row r="999" spans="1:36" ht="15.75" customHeight="1" x14ac:dyDescent="0.3">
      <c r="A999" s="68"/>
      <c r="B999" s="68"/>
      <c r="C999" s="68"/>
      <c r="D999" s="68"/>
      <c r="E999" s="68"/>
      <c r="F999" s="68"/>
      <c r="G999" s="68"/>
      <c r="H999" s="68"/>
      <c r="I999" s="68"/>
      <c r="J999" s="68"/>
      <c r="K999" s="68"/>
      <c r="L999" s="68"/>
      <c r="M999" s="68"/>
      <c r="N999" s="68"/>
      <c r="O999" s="68"/>
      <c r="P999" s="68"/>
      <c r="Q999" s="68"/>
      <c r="R999" s="68"/>
      <c r="S999" s="68"/>
      <c r="T999" s="68"/>
      <c r="U999" s="68"/>
      <c r="V999" s="68"/>
      <c r="W999" s="68"/>
      <c r="X999" s="68"/>
      <c r="Y999" s="68"/>
      <c r="Z999" s="68"/>
      <c r="AA999" s="68"/>
      <c r="AB999" s="68"/>
      <c r="AC999" s="68"/>
      <c r="AD999" s="68"/>
      <c r="AE999" s="68"/>
      <c r="AF999" s="68"/>
      <c r="AG999" s="68"/>
      <c r="AH999" s="68"/>
      <c r="AI999" s="68"/>
      <c r="AJ999" s="68"/>
    </row>
    <row r="1000" spans="1:36" ht="15.75" customHeight="1" x14ac:dyDescent="0.3">
      <c r="A1000" s="68"/>
      <c r="B1000" s="68"/>
      <c r="C1000" s="68"/>
      <c r="D1000" s="68"/>
      <c r="E1000" s="68"/>
      <c r="F1000" s="68"/>
      <c r="G1000" s="68"/>
      <c r="H1000" s="68"/>
      <c r="I1000" s="68"/>
      <c r="J1000" s="68"/>
      <c r="K1000" s="68"/>
      <c r="L1000" s="68"/>
      <c r="M1000" s="68"/>
      <c r="N1000" s="68"/>
      <c r="O1000" s="68"/>
      <c r="P1000" s="68"/>
      <c r="Q1000" s="68"/>
      <c r="R1000" s="68"/>
      <c r="S1000" s="68"/>
      <c r="T1000" s="68"/>
      <c r="U1000" s="68"/>
      <c r="V1000" s="68"/>
      <c r="W1000" s="68"/>
      <c r="X1000" s="68"/>
      <c r="Y1000" s="68"/>
      <c r="Z1000" s="68"/>
      <c r="AA1000" s="68"/>
      <c r="AB1000" s="68"/>
      <c r="AC1000" s="68"/>
      <c r="AD1000" s="68"/>
      <c r="AE1000" s="68"/>
      <c r="AF1000" s="68"/>
      <c r="AG1000" s="68"/>
      <c r="AH1000" s="68"/>
      <c r="AI1000" s="68"/>
      <c r="AJ1000" s="68"/>
    </row>
  </sheetData>
  <mergeCells count="51">
    <mergeCell ref="J98:K98"/>
    <mergeCell ref="B78:C78"/>
    <mergeCell ref="F78:G78"/>
    <mergeCell ref="J78:K78"/>
    <mergeCell ref="N78:O78"/>
    <mergeCell ref="B90:C90"/>
    <mergeCell ref="F90:G90"/>
    <mergeCell ref="J68:K68"/>
    <mergeCell ref="N68:O68"/>
    <mergeCell ref="B46:C46"/>
    <mergeCell ref="B57:C57"/>
    <mergeCell ref="F57:G57"/>
    <mergeCell ref="J57:K57"/>
    <mergeCell ref="N57:O57"/>
    <mergeCell ref="B68:C68"/>
    <mergeCell ref="F68:G68"/>
    <mergeCell ref="B37:C37"/>
    <mergeCell ref="F37:G37"/>
    <mergeCell ref="J37:K37"/>
    <mergeCell ref="N37:O37"/>
    <mergeCell ref="F46:G46"/>
    <mergeCell ref="J46:K46"/>
    <mergeCell ref="N46:O46"/>
    <mergeCell ref="F14:G14"/>
    <mergeCell ref="J14:K14"/>
    <mergeCell ref="J28:K28"/>
    <mergeCell ref="N28:O28"/>
    <mergeCell ref="B14:C14"/>
    <mergeCell ref="B15:C15"/>
    <mergeCell ref="F15:G15"/>
    <mergeCell ref="J15:K15"/>
    <mergeCell ref="N15:O15"/>
    <mergeCell ref="B28:C28"/>
    <mergeCell ref="F28:G28"/>
    <mergeCell ref="A1:O1"/>
    <mergeCell ref="B3:C3"/>
    <mergeCell ref="F3:G3"/>
    <mergeCell ref="J3:K3"/>
    <mergeCell ref="N3:O3"/>
    <mergeCell ref="B123:C123"/>
    <mergeCell ref="F123:G123"/>
    <mergeCell ref="J123:K123"/>
    <mergeCell ref="B138:C138"/>
    <mergeCell ref="F138:G138"/>
    <mergeCell ref="J138:K138"/>
    <mergeCell ref="F154:G154"/>
    <mergeCell ref="J154:K154"/>
    <mergeCell ref="B170:C170"/>
    <mergeCell ref="F170:G170"/>
    <mergeCell ref="J170:K170"/>
    <mergeCell ref="B154:C154"/>
  </mergeCells>
  <pageMargins left="0.51181102362204722" right="0.51181102362204722" top="0.78740157480314965" bottom="0.7874015748031496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2"/>
  <sheetViews>
    <sheetView workbookViewId="0">
      <selection sqref="A1:E1"/>
    </sheetView>
  </sheetViews>
  <sheetFormatPr defaultColWidth="14.44140625" defaultRowHeight="15" customHeight="1" x14ac:dyDescent="0.3"/>
  <cols>
    <col min="1" max="1" width="53" customWidth="1"/>
    <col min="2" max="2" width="14.109375" customWidth="1"/>
    <col min="3" max="3" width="15" customWidth="1"/>
    <col min="4" max="5" width="12.6640625" customWidth="1"/>
    <col min="6" max="8" width="15.6640625" customWidth="1"/>
    <col min="9" max="26" width="9.109375" customWidth="1"/>
  </cols>
  <sheetData>
    <row r="1" spans="1:26" ht="14.25" customHeight="1" x14ac:dyDescent="0.3">
      <c r="A1" s="113" t="s">
        <v>1</v>
      </c>
      <c r="B1" s="114"/>
      <c r="C1" s="114"/>
      <c r="D1" s="114"/>
      <c r="E1" s="115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</row>
    <row r="2" spans="1:26" ht="14.25" customHeight="1" x14ac:dyDescent="0.3">
      <c r="A2" s="116" t="s">
        <v>143</v>
      </c>
      <c r="B2" s="107"/>
      <c r="C2" s="107"/>
      <c r="D2" s="107"/>
      <c r="E2" s="108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</row>
    <row r="3" spans="1:26" ht="14.25" customHeight="1" x14ac:dyDescent="0.3">
      <c r="A3" s="117" t="s">
        <v>5</v>
      </c>
      <c r="B3" s="119" t="s">
        <v>144</v>
      </c>
      <c r="C3" s="120"/>
      <c r="D3" s="119" t="s">
        <v>145</v>
      </c>
      <c r="E3" s="90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</row>
    <row r="4" spans="1:26" ht="14.25" customHeight="1" x14ac:dyDescent="0.3">
      <c r="A4" s="118"/>
      <c r="B4" s="70" t="s">
        <v>7</v>
      </c>
      <c r="C4" s="70" t="s">
        <v>8</v>
      </c>
      <c r="D4" s="70" t="s">
        <v>7</v>
      </c>
      <c r="E4" s="71" t="s">
        <v>8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</row>
    <row r="5" spans="1:26" ht="14.25" customHeight="1" x14ac:dyDescent="0.3">
      <c r="A5" s="72" t="s">
        <v>108</v>
      </c>
      <c r="B5" s="73">
        <f>RAZONETES!B11</f>
        <v>449080</v>
      </c>
      <c r="C5" s="73">
        <f>RAZONETES!C11</f>
        <v>47390</v>
      </c>
      <c r="D5" s="73">
        <f>B5-C5</f>
        <v>401690</v>
      </c>
      <c r="E5" s="74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</row>
    <row r="6" spans="1:26" ht="14.25" customHeight="1" x14ac:dyDescent="0.3">
      <c r="A6" s="75" t="s">
        <v>109</v>
      </c>
      <c r="B6" s="39">
        <f>RAZONETES!F11</f>
        <v>13200</v>
      </c>
      <c r="C6" s="39">
        <f>RAZONETES!G11</f>
        <v>13200</v>
      </c>
      <c r="D6" s="39">
        <v>0</v>
      </c>
      <c r="E6" s="76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</row>
    <row r="7" spans="1:26" ht="14.25" customHeight="1" x14ac:dyDescent="0.3">
      <c r="A7" s="75" t="s">
        <v>110</v>
      </c>
      <c r="B7" s="39">
        <f>RAZONETES!J11</f>
        <v>4888.8</v>
      </c>
      <c r="C7" s="39">
        <f>RAZONETES!K11</f>
        <v>2772</v>
      </c>
      <c r="D7" s="39">
        <f t="shared" ref="D7:D15" si="0">B7-C7</f>
        <v>2116.8000000000002</v>
      </c>
      <c r="E7" s="76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</row>
    <row r="8" spans="1:26" ht="14.25" customHeight="1" x14ac:dyDescent="0.3">
      <c r="A8" s="77" t="s">
        <v>111</v>
      </c>
      <c r="B8" s="39">
        <f>RAZONETES!N11</f>
        <v>581.38080000000002</v>
      </c>
      <c r="C8" s="39">
        <f>RAZONETES!O11</f>
        <v>280.96200000000005</v>
      </c>
      <c r="D8" s="39">
        <f t="shared" si="0"/>
        <v>300.41879999999998</v>
      </c>
      <c r="E8" s="76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</row>
    <row r="9" spans="1:26" ht="14.25" customHeight="1" x14ac:dyDescent="0.3">
      <c r="A9" s="77" t="s">
        <v>114</v>
      </c>
      <c r="B9" s="39">
        <f>RAZONETES!B25</f>
        <v>2677.8751999999995</v>
      </c>
      <c r="C9" s="39">
        <f>RAZONETES!C25</f>
        <v>1294.1280000000002</v>
      </c>
      <c r="D9" s="39">
        <f t="shared" si="0"/>
        <v>1383.7471999999993</v>
      </c>
      <c r="E9" s="76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</row>
    <row r="10" spans="1:26" ht="14.25" customHeight="1" x14ac:dyDescent="0.3">
      <c r="A10" s="77" t="s">
        <v>115</v>
      </c>
      <c r="B10" s="39">
        <f>RAZONETES!F25</f>
        <v>41867.14</v>
      </c>
      <c r="C10" s="39">
        <f>RAZONETES!G25</f>
        <v>23073.735999999997</v>
      </c>
      <c r="D10" s="39">
        <f t="shared" si="0"/>
        <v>18793.404000000002</v>
      </c>
      <c r="E10" s="76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</row>
    <row r="11" spans="1:26" ht="14.25" customHeight="1" x14ac:dyDescent="0.3">
      <c r="A11" s="77" t="s">
        <v>116</v>
      </c>
      <c r="B11" s="39">
        <f>RAZONETES!J25</f>
        <v>5000</v>
      </c>
      <c r="C11" s="39">
        <f>RAZONETES!K25</f>
        <v>2500</v>
      </c>
      <c r="D11" s="39">
        <f t="shared" si="0"/>
        <v>2500</v>
      </c>
      <c r="E11" s="76"/>
      <c r="F11" s="78"/>
      <c r="G11" s="78"/>
      <c r="H11" s="78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</row>
    <row r="12" spans="1:26" ht="14.25" customHeight="1" x14ac:dyDescent="0.3">
      <c r="A12" s="77" t="s">
        <v>117</v>
      </c>
      <c r="B12" s="39">
        <f>RAZONETES!N25</f>
        <v>5040</v>
      </c>
      <c r="C12" s="39">
        <f>RAZONETES!O25</f>
        <v>5040</v>
      </c>
      <c r="D12" s="39">
        <f t="shared" si="0"/>
        <v>0</v>
      </c>
      <c r="E12" s="76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</row>
    <row r="13" spans="1:26" ht="14.25" customHeight="1" x14ac:dyDescent="0.3">
      <c r="A13" s="77" t="s">
        <v>118</v>
      </c>
      <c r="B13" s="39">
        <f>RAZONETES!B33</f>
        <v>13700</v>
      </c>
      <c r="C13" s="39">
        <f>RAZONETES!C33</f>
        <v>0</v>
      </c>
      <c r="D13" s="39">
        <f t="shared" si="0"/>
        <v>13700</v>
      </c>
      <c r="E13" s="76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</row>
    <row r="14" spans="1:26" ht="14.25" customHeight="1" x14ac:dyDescent="0.3">
      <c r="A14" s="77" t="s">
        <v>119</v>
      </c>
      <c r="B14" s="39">
        <f>RAZONETES!F33</f>
        <v>11420</v>
      </c>
      <c r="C14" s="39">
        <f>RAZONETES!G33</f>
        <v>0</v>
      </c>
      <c r="D14" s="39">
        <f t="shared" si="0"/>
        <v>11420</v>
      </c>
      <c r="E14" s="76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</row>
    <row r="15" spans="1:26" ht="14.25" customHeight="1" x14ac:dyDescent="0.3">
      <c r="A15" s="77" t="s">
        <v>120</v>
      </c>
      <c r="B15" s="39">
        <f>RAZONETES!J33</f>
        <v>47000</v>
      </c>
      <c r="C15" s="39">
        <f>RAZONETES!K33</f>
        <v>0</v>
      </c>
      <c r="D15" s="39">
        <f t="shared" si="0"/>
        <v>47000</v>
      </c>
      <c r="E15" s="76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</row>
    <row r="16" spans="1:26" ht="14.25" customHeight="1" x14ac:dyDescent="0.3">
      <c r="A16" s="77" t="s">
        <v>121</v>
      </c>
      <c r="B16" s="39">
        <f>RAZONETES!N33</f>
        <v>0</v>
      </c>
      <c r="C16" s="39">
        <f>RAZONETES!O33</f>
        <v>228.33333333333334</v>
      </c>
      <c r="D16" s="39"/>
      <c r="E16" s="76">
        <f t="shared" ref="E16:E18" si="1">C16-B16</f>
        <v>228.33333333333334</v>
      </c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</row>
    <row r="17" spans="1:26" ht="14.25" customHeight="1" x14ac:dyDescent="0.3">
      <c r="A17" s="77" t="s">
        <v>122</v>
      </c>
      <c r="B17" s="39">
        <f>RAZONETES!B42</f>
        <v>0</v>
      </c>
      <c r="C17" s="39">
        <f>RAZONETES!C42</f>
        <v>95.166666666666671</v>
      </c>
      <c r="D17" s="39"/>
      <c r="E17" s="76">
        <f t="shared" si="1"/>
        <v>95.166666666666671</v>
      </c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</row>
    <row r="18" spans="1:26" ht="14.25" customHeight="1" x14ac:dyDescent="0.3">
      <c r="A18" s="77" t="s">
        <v>123</v>
      </c>
      <c r="B18" s="39">
        <f>RAZONETES!F42</f>
        <v>0</v>
      </c>
      <c r="C18" s="39">
        <f>RAZONETES!G42</f>
        <v>783.33333333333337</v>
      </c>
      <c r="D18" s="39"/>
      <c r="E18" s="76">
        <f t="shared" si="1"/>
        <v>783.33333333333337</v>
      </c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</row>
    <row r="19" spans="1:26" ht="14.25" customHeight="1" x14ac:dyDescent="0.3">
      <c r="A19" s="77" t="s">
        <v>124</v>
      </c>
      <c r="B19" s="39">
        <f>RAZONETES!J42</f>
        <v>0</v>
      </c>
      <c r="C19" s="39">
        <f>RAZONETES!K42</f>
        <v>0</v>
      </c>
      <c r="D19" s="39"/>
      <c r="E19" s="76">
        <f t="shared" ref="E19:E20" si="2">B19-C19</f>
        <v>0</v>
      </c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</row>
    <row r="20" spans="1:26" ht="14.25" customHeight="1" x14ac:dyDescent="0.3">
      <c r="A20" s="79" t="s">
        <v>125</v>
      </c>
      <c r="B20" s="39">
        <f>RAZONETES!N42</f>
        <v>0</v>
      </c>
      <c r="C20" s="39">
        <f>RAZONETES!O42</f>
        <v>0</v>
      </c>
      <c r="D20" s="39">
        <f t="shared" ref="D20:D21" si="3">B20-C20</f>
        <v>0</v>
      </c>
      <c r="E20" s="76">
        <f t="shared" si="2"/>
        <v>0</v>
      </c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</row>
    <row r="21" spans="1:26" ht="14.25" customHeight="1" x14ac:dyDescent="0.3">
      <c r="A21" s="77" t="s">
        <v>126</v>
      </c>
      <c r="B21" s="39">
        <f>RAZONETES!B53</f>
        <v>250</v>
      </c>
      <c r="C21" s="39">
        <f>RAZONETES!C53</f>
        <v>250</v>
      </c>
      <c r="D21" s="39">
        <f t="shared" si="3"/>
        <v>0</v>
      </c>
      <c r="E21" s="76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</row>
    <row r="22" spans="1:26" ht="14.25" customHeight="1" x14ac:dyDescent="0.3">
      <c r="A22" s="77" t="s">
        <v>127</v>
      </c>
      <c r="B22" s="39">
        <f>RAZONETES!F53</f>
        <v>3069</v>
      </c>
      <c r="C22" s="39">
        <f>RAZONETES!G53</f>
        <v>3069</v>
      </c>
      <c r="D22" s="39"/>
      <c r="E22" s="76">
        <f t="shared" ref="E22:E24" si="4">B22-C22</f>
        <v>0</v>
      </c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</row>
    <row r="23" spans="1:26" ht="14.25" customHeight="1" x14ac:dyDescent="0.3">
      <c r="A23" s="77" t="s">
        <v>128</v>
      </c>
      <c r="B23" s="39">
        <f>RAZONETES!J53</f>
        <v>303.28650000000005</v>
      </c>
      <c r="C23" s="39">
        <f>RAZONETES!K53</f>
        <v>303.28650000000005</v>
      </c>
      <c r="D23" s="39"/>
      <c r="E23" s="76">
        <f t="shared" si="4"/>
        <v>0</v>
      </c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</row>
    <row r="24" spans="1:26" ht="14.25" customHeight="1" x14ac:dyDescent="0.3">
      <c r="A24" s="77" t="s">
        <v>129</v>
      </c>
      <c r="B24" s="39">
        <f>RAZONETES!N53</f>
        <v>1396.9560000000001</v>
      </c>
      <c r="C24" s="39">
        <f>RAZONETES!O53</f>
        <v>1396.9560000000001</v>
      </c>
      <c r="D24" s="39"/>
      <c r="E24" s="76">
        <f t="shared" si="4"/>
        <v>0</v>
      </c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</row>
    <row r="25" spans="1:26" ht="14.25" customHeight="1" x14ac:dyDescent="0.3">
      <c r="A25" s="77" t="s">
        <v>131</v>
      </c>
      <c r="B25" s="39">
        <f>RAZONETES!F65</f>
        <v>0</v>
      </c>
      <c r="C25" s="39">
        <f>RAZONETES!G65</f>
        <v>500000</v>
      </c>
      <c r="D25" s="39"/>
      <c r="E25" s="76">
        <f>C25-B25</f>
        <v>500000</v>
      </c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</row>
    <row r="26" spans="1:26" ht="14.25" customHeight="1" x14ac:dyDescent="0.3">
      <c r="A26" s="77" t="s">
        <v>132</v>
      </c>
      <c r="B26" s="39">
        <f>RAZONETES!J65</f>
        <v>500000</v>
      </c>
      <c r="C26" s="39">
        <f>RAZONETES!K65</f>
        <v>500000</v>
      </c>
      <c r="D26" s="39">
        <f>B26-C26</f>
        <v>0</v>
      </c>
      <c r="E26" s="76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</row>
    <row r="27" spans="1:26" ht="14.25" customHeight="1" x14ac:dyDescent="0.3">
      <c r="A27" s="77" t="s">
        <v>133</v>
      </c>
      <c r="B27" s="39">
        <f>RAZONETES!B74</f>
        <v>21450</v>
      </c>
      <c r="C27" s="39">
        <f>RAZONETES!C74</f>
        <v>21450</v>
      </c>
      <c r="D27" s="39"/>
      <c r="E27" s="76">
        <f>C27-B27</f>
        <v>0</v>
      </c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</row>
    <row r="28" spans="1:26" ht="14.25" customHeight="1" x14ac:dyDescent="0.3">
      <c r="A28" s="77" t="s">
        <v>134</v>
      </c>
      <c r="B28" s="39">
        <f>RAZONETES!F74</f>
        <v>3069</v>
      </c>
      <c r="C28" s="39">
        <f>RAZONETES!G74</f>
        <v>297</v>
      </c>
      <c r="D28" s="39">
        <f t="shared" ref="D28:D34" si="5">B28-C28</f>
        <v>2772</v>
      </c>
      <c r="E28" s="76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</row>
    <row r="29" spans="1:26" ht="14.25" customHeight="1" x14ac:dyDescent="0.3">
      <c r="A29" s="77" t="s">
        <v>135</v>
      </c>
      <c r="B29" s="39">
        <f>RAZONETES!J74</f>
        <v>303.28650000000005</v>
      </c>
      <c r="C29" s="39">
        <f>RAZONETES!K74</f>
        <v>22.3245</v>
      </c>
      <c r="D29" s="39">
        <f t="shared" si="5"/>
        <v>280.96200000000005</v>
      </c>
      <c r="E29" s="76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</row>
    <row r="30" spans="1:26" ht="14.25" customHeight="1" x14ac:dyDescent="0.3">
      <c r="A30" s="77" t="s">
        <v>136</v>
      </c>
      <c r="B30" s="39">
        <f>RAZONETES!N74</f>
        <v>1396.9560000000001</v>
      </c>
      <c r="C30" s="39">
        <f>RAZONETES!O74</f>
        <v>102.828</v>
      </c>
      <c r="D30" s="39">
        <f t="shared" si="5"/>
        <v>1294.1280000000002</v>
      </c>
      <c r="E30" s="76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</row>
    <row r="31" spans="1:26" ht="14.25" customHeight="1" x14ac:dyDescent="0.3">
      <c r="A31" s="77" t="s">
        <v>137</v>
      </c>
      <c r="B31" s="39">
        <f>RAZONETES!B86</f>
        <v>1650</v>
      </c>
      <c r="C31" s="39">
        <f>RAZONETES!C86</f>
        <v>1650</v>
      </c>
      <c r="D31" s="39">
        <f t="shared" si="5"/>
        <v>0</v>
      </c>
      <c r="E31" s="76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</row>
    <row r="32" spans="1:26" ht="14.25" customHeight="1" x14ac:dyDescent="0.3">
      <c r="A32" s="77" t="s">
        <v>138</v>
      </c>
      <c r="B32" s="39">
        <f>RAZONETES!F86</f>
        <v>14925.68</v>
      </c>
      <c r="C32" s="39">
        <f>RAZONETES!G86</f>
        <v>14925.68</v>
      </c>
      <c r="D32" s="39">
        <f t="shared" si="5"/>
        <v>0</v>
      </c>
      <c r="E32" s="76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</row>
    <row r="33" spans="1:26" ht="14.25" customHeight="1" x14ac:dyDescent="0.3">
      <c r="A33" s="77" t="s">
        <v>139</v>
      </c>
      <c r="B33" s="39">
        <f>RAZONETES!J86</f>
        <v>2500</v>
      </c>
      <c r="C33" s="39">
        <f>RAZONETES!K86</f>
        <v>2500</v>
      </c>
      <c r="D33" s="39">
        <f t="shared" si="5"/>
        <v>0</v>
      </c>
      <c r="E33" s="76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</row>
    <row r="34" spans="1:26" ht="14.25" customHeight="1" x14ac:dyDescent="0.3">
      <c r="A34" s="77" t="s">
        <v>140</v>
      </c>
      <c r="B34" s="39">
        <f>RAZONETES!N86</f>
        <v>1106.8333333333335</v>
      </c>
      <c r="C34" s="39">
        <f>RAZONETES!O86</f>
        <v>1106.8333333333335</v>
      </c>
      <c r="D34" s="39">
        <f t="shared" si="5"/>
        <v>0</v>
      </c>
      <c r="E34" s="76">
        <f>C34-B34</f>
        <v>0</v>
      </c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</row>
    <row r="35" spans="1:26" ht="14.25" customHeight="1" x14ac:dyDescent="0.3">
      <c r="A35" s="80" t="str">
        <f>RAZONETES!B90</f>
        <v>ENCERRAMENTO DO EXERCÍCIO</v>
      </c>
      <c r="B35" s="81">
        <f>RAZONETES!B97</f>
        <v>23652.463333333333</v>
      </c>
      <c r="C35" s="81">
        <f>RAZONETES!C97</f>
        <v>21450</v>
      </c>
      <c r="D35" s="81"/>
      <c r="E35" s="82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</row>
    <row r="36" spans="1:26" ht="14.25" customHeight="1" x14ac:dyDescent="0.3">
      <c r="A36" s="80" t="str">
        <f>RAZONETES!F90</f>
        <v>LUCROS/PREJUÍZOS ACUMULADOS</v>
      </c>
      <c r="B36" s="81">
        <f>RAZONETES!F97</f>
        <v>0</v>
      </c>
      <c r="C36" s="81">
        <f>RAZONETES!G97</f>
        <v>2202.4633333333331</v>
      </c>
      <c r="D36" s="81"/>
      <c r="E36" s="82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</row>
    <row r="37" spans="1:26" ht="14.25" customHeight="1" x14ac:dyDescent="0.3">
      <c r="A37" s="83" t="s">
        <v>146</v>
      </c>
      <c r="B37" s="84">
        <f t="shared" ref="B37:C37" si="6">SUM(B5:B36)</f>
        <v>1169528.6576666667</v>
      </c>
      <c r="C37" s="84">
        <f t="shared" si="6"/>
        <v>1167384.031</v>
      </c>
      <c r="D37" s="84">
        <f t="shared" ref="D37:E37" si="7">SUM(D5:D34)</f>
        <v>503251.45999999996</v>
      </c>
      <c r="E37" s="84">
        <f t="shared" si="7"/>
        <v>501106.83333333331</v>
      </c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</row>
    <row r="38" spans="1:26" ht="14.25" customHeight="1" x14ac:dyDescent="0.3">
      <c r="A38" s="69"/>
      <c r="B38" s="78">
        <f>C37-B37</f>
        <v>-2144.626666666707</v>
      </c>
      <c r="C38" s="69"/>
      <c r="D38" s="78">
        <f>E37-D37</f>
        <v>-2144.6266666666488</v>
      </c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</row>
    <row r="39" spans="1:26" ht="14.25" customHeight="1" x14ac:dyDescent="0.3">
      <c r="A39" s="69"/>
      <c r="B39" s="78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</row>
    <row r="40" spans="1:26" ht="14.25" customHeight="1" x14ac:dyDescent="0.3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</row>
    <row r="41" spans="1:26" ht="14.25" customHeight="1" x14ac:dyDescent="0.3">
      <c r="A41" s="69"/>
      <c r="B41" s="78">
        <f>B37-'LIVRO DIÁRIO'!E134</f>
        <v>-2202.4633333336096</v>
      </c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</row>
    <row r="42" spans="1:26" ht="14.25" customHeight="1" x14ac:dyDescent="0.3">
      <c r="A42" s="69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</row>
    <row r="43" spans="1:26" ht="14.25" customHeight="1" x14ac:dyDescent="0.3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</row>
    <row r="44" spans="1:26" ht="14.25" customHeight="1" x14ac:dyDescent="0.3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</row>
    <row r="45" spans="1:26" ht="14.25" customHeight="1" x14ac:dyDescent="0.3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</row>
    <row r="46" spans="1:26" ht="14.25" customHeight="1" x14ac:dyDescent="0.3">
      <c r="A46" s="69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</row>
    <row r="47" spans="1:26" ht="14.25" customHeight="1" x14ac:dyDescent="0.3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</row>
    <row r="48" spans="1:26" ht="14.25" customHeight="1" x14ac:dyDescent="0.3">
      <c r="A48" s="69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</row>
    <row r="49" spans="1:26" ht="14.25" customHeight="1" x14ac:dyDescent="0.3">
      <c r="A49" s="69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</row>
    <row r="50" spans="1:26" ht="14.25" customHeight="1" x14ac:dyDescent="0.3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</row>
    <row r="51" spans="1:26" ht="14.25" customHeight="1" x14ac:dyDescent="0.3">
      <c r="A51" s="69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</row>
    <row r="52" spans="1:26" ht="14.25" customHeight="1" x14ac:dyDescent="0.3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</row>
    <row r="53" spans="1:26" ht="14.25" customHeight="1" x14ac:dyDescent="0.3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</row>
    <row r="54" spans="1:26" ht="14.25" customHeight="1" x14ac:dyDescent="0.3">
      <c r="A54" s="69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</row>
    <row r="55" spans="1:26" ht="14.25" customHeight="1" x14ac:dyDescent="0.3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</row>
    <row r="56" spans="1:26" ht="14.25" customHeight="1" x14ac:dyDescent="0.3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</row>
    <row r="57" spans="1:26" ht="14.25" customHeight="1" x14ac:dyDescent="0.3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</row>
    <row r="58" spans="1:26" ht="14.25" customHeight="1" x14ac:dyDescent="0.3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</row>
    <row r="59" spans="1:26" ht="14.25" customHeight="1" x14ac:dyDescent="0.3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</row>
    <row r="60" spans="1:26" ht="14.25" customHeight="1" x14ac:dyDescent="0.3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</row>
    <row r="61" spans="1:26" ht="14.25" customHeight="1" x14ac:dyDescent="0.3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</row>
    <row r="62" spans="1:26" ht="14.25" customHeight="1" x14ac:dyDescent="0.3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</row>
    <row r="63" spans="1:26" ht="14.25" customHeight="1" x14ac:dyDescent="0.3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</row>
    <row r="64" spans="1:26" ht="14.25" customHeight="1" x14ac:dyDescent="0.3">
      <c r="A64" s="69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</row>
    <row r="65" spans="1:26" ht="14.25" customHeight="1" x14ac:dyDescent="0.3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</row>
    <row r="66" spans="1:26" ht="14.25" customHeight="1" x14ac:dyDescent="0.3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</row>
    <row r="67" spans="1:26" ht="14.25" customHeight="1" x14ac:dyDescent="0.3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</row>
    <row r="68" spans="1:26" ht="14.25" customHeight="1" x14ac:dyDescent="0.3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</row>
    <row r="69" spans="1:26" ht="14.25" customHeight="1" x14ac:dyDescent="0.3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</row>
    <row r="70" spans="1:26" ht="14.25" customHeight="1" x14ac:dyDescent="0.3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</row>
    <row r="71" spans="1:26" ht="14.25" customHeight="1" x14ac:dyDescent="0.3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</row>
    <row r="72" spans="1:26" ht="14.25" customHeight="1" x14ac:dyDescent="0.3">
      <c r="A72" s="69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</row>
    <row r="73" spans="1:26" ht="14.25" customHeight="1" x14ac:dyDescent="0.3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</row>
    <row r="74" spans="1:26" ht="14.25" customHeight="1" x14ac:dyDescent="0.3">
      <c r="A74" s="69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</row>
    <row r="75" spans="1:26" ht="14.25" customHeight="1" x14ac:dyDescent="0.3">
      <c r="A75" s="69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</row>
    <row r="76" spans="1:26" ht="14.25" customHeight="1" x14ac:dyDescent="0.3">
      <c r="A76" s="69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</row>
    <row r="77" spans="1:26" ht="14.25" customHeight="1" x14ac:dyDescent="0.3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</row>
    <row r="78" spans="1:26" ht="14.25" customHeight="1" x14ac:dyDescent="0.3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</row>
    <row r="79" spans="1:26" ht="14.25" customHeight="1" x14ac:dyDescent="0.3">
      <c r="A79" s="69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</row>
    <row r="80" spans="1:26" ht="14.25" customHeight="1" x14ac:dyDescent="0.3">
      <c r="A80" s="69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</row>
    <row r="81" spans="1:26" ht="14.25" customHeight="1" x14ac:dyDescent="0.3">
      <c r="A81" s="69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</row>
    <row r="82" spans="1:26" ht="14.25" customHeight="1" x14ac:dyDescent="0.3">
      <c r="A82" s="69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</row>
    <row r="83" spans="1:26" ht="14.25" customHeight="1" x14ac:dyDescent="0.3">
      <c r="A83" s="69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</row>
    <row r="84" spans="1:26" ht="14.25" customHeight="1" x14ac:dyDescent="0.3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</row>
    <row r="85" spans="1:26" ht="14.25" customHeight="1" x14ac:dyDescent="0.3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</row>
    <row r="86" spans="1:26" ht="14.25" customHeight="1" x14ac:dyDescent="0.3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</row>
    <row r="87" spans="1:26" ht="14.25" customHeight="1" x14ac:dyDescent="0.3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</row>
    <row r="88" spans="1:26" ht="14.25" customHeight="1" x14ac:dyDescent="0.3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</row>
    <row r="89" spans="1:26" ht="14.25" customHeight="1" x14ac:dyDescent="0.3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</row>
    <row r="90" spans="1:26" ht="14.25" customHeight="1" x14ac:dyDescent="0.3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</row>
    <row r="91" spans="1:26" ht="14.25" customHeight="1" x14ac:dyDescent="0.3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</row>
    <row r="92" spans="1:26" ht="14.25" customHeight="1" x14ac:dyDescent="0.3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</row>
    <row r="93" spans="1:26" ht="14.25" customHeight="1" x14ac:dyDescent="0.3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</row>
    <row r="94" spans="1:26" ht="14.25" customHeight="1" x14ac:dyDescent="0.3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</row>
    <row r="95" spans="1:26" ht="14.25" customHeight="1" x14ac:dyDescent="0.3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</row>
    <row r="96" spans="1:26" ht="14.25" customHeight="1" x14ac:dyDescent="0.3">
      <c r="A96" s="69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</row>
    <row r="97" spans="1:26" ht="14.25" customHeight="1" x14ac:dyDescent="0.3">
      <c r="A97" s="69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</row>
    <row r="98" spans="1:26" ht="14.25" customHeight="1" x14ac:dyDescent="0.3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</row>
    <row r="99" spans="1:26" ht="14.25" customHeight="1" x14ac:dyDescent="0.3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</row>
    <row r="100" spans="1:26" ht="14.25" customHeight="1" x14ac:dyDescent="0.3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</row>
    <row r="101" spans="1:26" ht="14.25" customHeight="1" x14ac:dyDescent="0.3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</row>
    <row r="102" spans="1:26" ht="14.25" customHeight="1" x14ac:dyDescent="0.3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</row>
    <row r="103" spans="1:26" ht="14.25" customHeight="1" x14ac:dyDescent="0.3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</row>
    <row r="104" spans="1:26" ht="14.25" customHeight="1" x14ac:dyDescent="0.3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</row>
    <row r="105" spans="1:26" ht="14.25" customHeight="1" x14ac:dyDescent="0.3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</row>
    <row r="106" spans="1:26" ht="14.25" customHeight="1" x14ac:dyDescent="0.3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</row>
    <row r="107" spans="1:26" ht="14.25" customHeight="1" x14ac:dyDescent="0.3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</row>
    <row r="108" spans="1:26" ht="14.25" customHeight="1" x14ac:dyDescent="0.3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</row>
    <row r="109" spans="1:26" ht="14.25" customHeight="1" x14ac:dyDescent="0.3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</row>
    <row r="110" spans="1:26" ht="14.25" customHeight="1" x14ac:dyDescent="0.3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</row>
    <row r="111" spans="1:26" ht="14.25" customHeight="1" x14ac:dyDescent="0.3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</row>
    <row r="112" spans="1:26" ht="14.25" customHeight="1" x14ac:dyDescent="0.3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</row>
    <row r="113" spans="1:26" ht="14.25" customHeight="1" x14ac:dyDescent="0.3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</row>
    <row r="114" spans="1:26" ht="14.25" customHeight="1" x14ac:dyDescent="0.3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</row>
    <row r="115" spans="1:26" ht="14.25" customHeight="1" x14ac:dyDescent="0.3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</row>
    <row r="116" spans="1:26" ht="14.25" customHeight="1" x14ac:dyDescent="0.3">
      <c r="A116" s="69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</row>
    <row r="117" spans="1:26" ht="14.25" customHeight="1" x14ac:dyDescent="0.3">
      <c r="A117" s="69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</row>
    <row r="118" spans="1:26" ht="14.25" customHeight="1" x14ac:dyDescent="0.3">
      <c r="A118" s="69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</row>
    <row r="119" spans="1:26" ht="14.25" customHeight="1" x14ac:dyDescent="0.3">
      <c r="A119" s="69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</row>
    <row r="120" spans="1:26" ht="14.25" customHeight="1" x14ac:dyDescent="0.3">
      <c r="A120" s="69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</row>
    <row r="121" spans="1:26" ht="14.25" customHeight="1" x14ac:dyDescent="0.3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</row>
    <row r="122" spans="1:26" ht="14.25" customHeight="1" x14ac:dyDescent="0.3">
      <c r="A122" s="69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</row>
    <row r="123" spans="1:26" ht="14.25" customHeight="1" x14ac:dyDescent="0.3">
      <c r="A123" s="69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</row>
    <row r="124" spans="1:26" ht="14.25" customHeight="1" x14ac:dyDescent="0.3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</row>
    <row r="125" spans="1:26" ht="14.25" customHeight="1" x14ac:dyDescent="0.3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</row>
    <row r="126" spans="1:26" ht="14.25" customHeight="1" x14ac:dyDescent="0.3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</row>
    <row r="127" spans="1:26" ht="14.25" customHeight="1" x14ac:dyDescent="0.3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</row>
    <row r="128" spans="1:26" ht="14.25" customHeight="1" x14ac:dyDescent="0.3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</row>
    <row r="129" spans="1:26" ht="14.25" customHeight="1" x14ac:dyDescent="0.3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</row>
    <row r="130" spans="1:26" ht="14.25" customHeight="1" x14ac:dyDescent="0.3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</row>
    <row r="131" spans="1:26" ht="14.25" customHeight="1" x14ac:dyDescent="0.3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</row>
    <row r="132" spans="1:26" ht="14.25" customHeight="1" x14ac:dyDescent="0.3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</row>
    <row r="133" spans="1:26" ht="14.25" customHeight="1" x14ac:dyDescent="0.3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</row>
    <row r="134" spans="1:26" ht="14.25" customHeight="1" x14ac:dyDescent="0.3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</row>
    <row r="135" spans="1:26" ht="14.25" customHeight="1" x14ac:dyDescent="0.3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</row>
    <row r="136" spans="1:26" ht="14.25" customHeight="1" x14ac:dyDescent="0.3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</row>
    <row r="137" spans="1:26" ht="14.25" customHeight="1" x14ac:dyDescent="0.3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</row>
    <row r="138" spans="1:26" ht="14.25" customHeight="1" x14ac:dyDescent="0.3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</row>
    <row r="139" spans="1:26" ht="14.25" customHeight="1" x14ac:dyDescent="0.3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</row>
    <row r="140" spans="1:26" ht="14.25" customHeight="1" x14ac:dyDescent="0.3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</row>
    <row r="141" spans="1:26" ht="14.25" customHeight="1" x14ac:dyDescent="0.3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</row>
    <row r="142" spans="1:26" ht="14.25" customHeight="1" x14ac:dyDescent="0.3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</row>
    <row r="143" spans="1:26" ht="14.25" customHeight="1" x14ac:dyDescent="0.3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</row>
    <row r="144" spans="1:26" ht="14.25" customHeight="1" x14ac:dyDescent="0.3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</row>
    <row r="145" spans="1:26" ht="14.25" customHeight="1" x14ac:dyDescent="0.3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</row>
    <row r="146" spans="1:26" ht="14.25" customHeight="1" x14ac:dyDescent="0.3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</row>
    <row r="147" spans="1:26" ht="14.25" customHeight="1" x14ac:dyDescent="0.3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</row>
    <row r="148" spans="1:26" ht="14.25" customHeight="1" x14ac:dyDescent="0.3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</row>
    <row r="149" spans="1:26" ht="14.25" customHeight="1" x14ac:dyDescent="0.3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</row>
    <row r="150" spans="1:26" ht="14.25" customHeight="1" x14ac:dyDescent="0.3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</row>
    <row r="151" spans="1:26" ht="14.25" customHeight="1" x14ac:dyDescent="0.3">
      <c r="A151" s="69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</row>
    <row r="152" spans="1:26" ht="14.25" customHeight="1" x14ac:dyDescent="0.3">
      <c r="A152" s="69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</row>
    <row r="153" spans="1:26" ht="14.25" customHeight="1" x14ac:dyDescent="0.3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</row>
    <row r="154" spans="1:26" ht="14.25" customHeight="1" x14ac:dyDescent="0.3">
      <c r="A154" s="69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</row>
    <row r="155" spans="1:26" ht="14.25" customHeight="1" x14ac:dyDescent="0.3">
      <c r="A155" s="69"/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</row>
    <row r="156" spans="1:26" ht="14.25" customHeight="1" x14ac:dyDescent="0.3">
      <c r="A156" s="69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</row>
    <row r="157" spans="1:26" ht="14.25" customHeight="1" x14ac:dyDescent="0.3">
      <c r="A157" s="69"/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</row>
    <row r="158" spans="1:26" ht="14.25" customHeight="1" x14ac:dyDescent="0.3">
      <c r="A158" s="69"/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</row>
    <row r="159" spans="1:26" ht="14.25" customHeight="1" x14ac:dyDescent="0.3">
      <c r="A159" s="69"/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</row>
    <row r="160" spans="1:26" ht="14.25" customHeight="1" x14ac:dyDescent="0.3">
      <c r="A160" s="69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</row>
    <row r="161" spans="1:26" ht="14.25" customHeight="1" x14ac:dyDescent="0.3">
      <c r="A161" s="69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</row>
    <row r="162" spans="1:26" ht="14.25" customHeight="1" x14ac:dyDescent="0.3">
      <c r="A162" s="69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</row>
    <row r="163" spans="1:26" ht="14.25" customHeight="1" x14ac:dyDescent="0.3">
      <c r="A163" s="69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</row>
    <row r="164" spans="1:26" ht="14.25" customHeight="1" x14ac:dyDescent="0.3">
      <c r="A164" s="69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</row>
    <row r="165" spans="1:26" ht="14.25" customHeight="1" x14ac:dyDescent="0.3">
      <c r="A165" s="69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</row>
    <row r="166" spans="1:26" ht="14.25" customHeight="1" x14ac:dyDescent="0.3">
      <c r="A166" s="69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</row>
    <row r="167" spans="1:26" ht="14.25" customHeight="1" x14ac:dyDescent="0.3">
      <c r="A167" s="69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</row>
    <row r="168" spans="1:26" ht="14.25" customHeight="1" x14ac:dyDescent="0.3">
      <c r="A168" s="69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</row>
    <row r="169" spans="1:26" ht="14.25" customHeight="1" x14ac:dyDescent="0.3">
      <c r="A169" s="69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</row>
    <row r="170" spans="1:26" ht="14.25" customHeight="1" x14ac:dyDescent="0.3">
      <c r="A170" s="69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</row>
    <row r="171" spans="1:26" ht="14.25" customHeight="1" x14ac:dyDescent="0.3">
      <c r="A171" s="69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</row>
    <row r="172" spans="1:26" ht="14.25" customHeight="1" x14ac:dyDescent="0.3">
      <c r="A172" s="69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</row>
    <row r="173" spans="1:26" ht="14.25" customHeight="1" x14ac:dyDescent="0.3">
      <c r="A173" s="69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</row>
    <row r="174" spans="1:26" ht="14.25" customHeight="1" x14ac:dyDescent="0.3">
      <c r="A174" s="69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</row>
    <row r="175" spans="1:26" ht="14.25" customHeight="1" x14ac:dyDescent="0.3">
      <c r="A175" s="69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</row>
    <row r="176" spans="1:26" ht="14.25" customHeight="1" x14ac:dyDescent="0.3">
      <c r="A176" s="69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</row>
    <row r="177" spans="1:26" ht="14.25" customHeight="1" x14ac:dyDescent="0.3">
      <c r="A177" s="69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</row>
    <row r="178" spans="1:26" ht="14.25" customHeight="1" x14ac:dyDescent="0.3">
      <c r="A178" s="69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</row>
    <row r="179" spans="1:26" ht="14.25" customHeight="1" x14ac:dyDescent="0.3">
      <c r="A179" s="69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</row>
    <row r="180" spans="1:26" ht="14.25" customHeight="1" x14ac:dyDescent="0.3">
      <c r="A180" s="69"/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</row>
    <row r="181" spans="1:26" ht="14.25" customHeight="1" x14ac:dyDescent="0.3">
      <c r="A181" s="69"/>
      <c r="B181" s="69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/>
    </row>
    <row r="182" spans="1:26" ht="14.25" customHeight="1" x14ac:dyDescent="0.3">
      <c r="A182" s="69"/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</row>
    <row r="183" spans="1:26" ht="14.25" customHeight="1" x14ac:dyDescent="0.3">
      <c r="A183" s="69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</row>
    <row r="184" spans="1:26" ht="14.25" customHeight="1" x14ac:dyDescent="0.3">
      <c r="A184" s="69"/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</row>
    <row r="185" spans="1:26" ht="14.25" customHeight="1" x14ac:dyDescent="0.3">
      <c r="A185" s="69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</row>
    <row r="186" spans="1:26" ht="14.25" customHeight="1" x14ac:dyDescent="0.3">
      <c r="A186" s="69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</row>
    <row r="187" spans="1:26" ht="14.25" customHeight="1" x14ac:dyDescent="0.3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</row>
    <row r="188" spans="1:26" ht="14.25" customHeight="1" x14ac:dyDescent="0.3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</row>
    <row r="189" spans="1:26" ht="14.25" customHeight="1" x14ac:dyDescent="0.3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</row>
    <row r="190" spans="1:26" ht="14.25" customHeight="1" x14ac:dyDescent="0.3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</row>
    <row r="191" spans="1:26" ht="14.25" customHeight="1" x14ac:dyDescent="0.3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</row>
    <row r="192" spans="1:26" ht="14.25" customHeight="1" x14ac:dyDescent="0.3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</row>
    <row r="193" spans="1:26" ht="14.25" customHeight="1" x14ac:dyDescent="0.3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</row>
    <row r="194" spans="1:26" ht="14.25" customHeight="1" x14ac:dyDescent="0.3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</row>
    <row r="195" spans="1:26" ht="14.25" customHeight="1" x14ac:dyDescent="0.3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</row>
    <row r="196" spans="1:26" ht="14.25" customHeight="1" x14ac:dyDescent="0.3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</row>
    <row r="197" spans="1:26" ht="14.25" customHeight="1" x14ac:dyDescent="0.3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</row>
    <row r="198" spans="1:26" ht="14.25" customHeight="1" x14ac:dyDescent="0.3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</row>
    <row r="199" spans="1:26" ht="14.25" customHeight="1" x14ac:dyDescent="0.3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</row>
    <row r="200" spans="1:26" ht="14.25" customHeight="1" x14ac:dyDescent="0.3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</row>
    <row r="201" spans="1:26" ht="14.25" customHeight="1" x14ac:dyDescent="0.3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</row>
    <row r="202" spans="1:26" ht="14.25" customHeight="1" x14ac:dyDescent="0.3">
      <c r="A202" s="69"/>
      <c r="B202" s="69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/>
    </row>
    <row r="203" spans="1:26" ht="14.25" customHeight="1" x14ac:dyDescent="0.3">
      <c r="A203" s="69"/>
      <c r="B203" s="69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  <c r="Z203" s="69"/>
    </row>
    <row r="204" spans="1:26" ht="14.25" customHeight="1" x14ac:dyDescent="0.3">
      <c r="A204" s="69"/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  <c r="Z204" s="69"/>
    </row>
    <row r="205" spans="1:26" ht="14.25" customHeight="1" x14ac:dyDescent="0.3">
      <c r="A205" s="69"/>
      <c r="B205" s="69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/>
    </row>
    <row r="206" spans="1:26" ht="14.25" customHeight="1" x14ac:dyDescent="0.3">
      <c r="A206" s="69"/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  <c r="Z206" s="69"/>
    </row>
    <row r="207" spans="1:26" ht="14.25" customHeight="1" x14ac:dyDescent="0.3">
      <c r="A207" s="69"/>
      <c r="B207" s="69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  <c r="Z207" s="69"/>
    </row>
    <row r="208" spans="1:26" ht="14.25" customHeight="1" x14ac:dyDescent="0.3">
      <c r="A208" s="69"/>
      <c r="B208" s="69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</row>
    <row r="209" spans="1:26" ht="14.25" customHeight="1" x14ac:dyDescent="0.3">
      <c r="A209" s="69"/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69"/>
      <c r="Z209" s="69"/>
    </row>
    <row r="210" spans="1:26" ht="14.25" customHeight="1" x14ac:dyDescent="0.3">
      <c r="A210" s="69"/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  <c r="Z210" s="69"/>
    </row>
    <row r="211" spans="1:26" ht="14.25" customHeight="1" x14ac:dyDescent="0.3">
      <c r="A211" s="69"/>
      <c r="B211" s="69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  <c r="Z211" s="69"/>
    </row>
    <row r="212" spans="1:26" ht="14.25" customHeight="1" x14ac:dyDescent="0.3">
      <c r="A212" s="69"/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  <c r="Y212" s="69"/>
      <c r="Z212" s="69"/>
    </row>
    <row r="213" spans="1:26" ht="14.25" customHeight="1" x14ac:dyDescent="0.3">
      <c r="A213" s="69"/>
      <c r="B213" s="69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</row>
    <row r="214" spans="1:26" ht="14.25" customHeight="1" x14ac:dyDescent="0.3">
      <c r="A214" s="69"/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69"/>
    </row>
    <row r="215" spans="1:26" ht="14.25" customHeight="1" x14ac:dyDescent="0.3">
      <c r="A215" s="69"/>
      <c r="B215" s="69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  <c r="Y215" s="69"/>
      <c r="Z215" s="69"/>
    </row>
    <row r="216" spans="1:26" ht="14.25" customHeight="1" x14ac:dyDescent="0.3">
      <c r="A216" s="69"/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69"/>
      <c r="Z216" s="69"/>
    </row>
    <row r="217" spans="1:26" ht="14.25" customHeight="1" x14ac:dyDescent="0.3">
      <c r="A217" s="69"/>
      <c r="B217" s="69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</row>
    <row r="218" spans="1:26" ht="14.25" customHeight="1" x14ac:dyDescent="0.3">
      <c r="A218" s="69"/>
      <c r="B218" s="69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  <c r="Z218" s="69"/>
    </row>
    <row r="219" spans="1:26" ht="14.25" customHeight="1" x14ac:dyDescent="0.3">
      <c r="A219" s="69"/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  <c r="Z219" s="69"/>
    </row>
    <row r="220" spans="1:26" ht="14.25" customHeight="1" x14ac:dyDescent="0.3">
      <c r="A220" s="69"/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</row>
    <row r="221" spans="1:26" ht="14.25" customHeight="1" x14ac:dyDescent="0.3">
      <c r="A221" s="69"/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</row>
    <row r="222" spans="1:26" ht="14.25" customHeight="1" x14ac:dyDescent="0.3">
      <c r="A222" s="69"/>
      <c r="B222" s="69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  <c r="Y222" s="69"/>
      <c r="Z222" s="69"/>
    </row>
    <row r="223" spans="1:26" ht="14.25" customHeight="1" x14ac:dyDescent="0.3">
      <c r="A223" s="69"/>
      <c r="B223" s="69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  <c r="Y223" s="69"/>
      <c r="Z223" s="69"/>
    </row>
    <row r="224" spans="1:26" ht="14.25" customHeight="1" x14ac:dyDescent="0.3">
      <c r="A224" s="69"/>
      <c r="B224" s="69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69"/>
    </row>
    <row r="225" spans="1:26" ht="14.25" customHeight="1" x14ac:dyDescent="0.3">
      <c r="A225" s="69"/>
      <c r="B225" s="69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  <c r="Y225" s="69"/>
      <c r="Z225" s="69"/>
    </row>
    <row r="226" spans="1:26" ht="14.25" customHeight="1" x14ac:dyDescent="0.3">
      <c r="A226" s="69"/>
      <c r="B226" s="69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  <c r="Y226" s="69"/>
      <c r="Z226" s="69"/>
    </row>
    <row r="227" spans="1:26" ht="14.25" customHeight="1" x14ac:dyDescent="0.3">
      <c r="A227" s="69"/>
      <c r="B227" s="69"/>
      <c r="C227" s="69"/>
      <c r="D227" s="69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69"/>
      <c r="T227" s="69"/>
      <c r="U227" s="69"/>
      <c r="V227" s="69"/>
      <c r="W227" s="69"/>
      <c r="X227" s="69"/>
      <c r="Y227" s="69"/>
      <c r="Z227" s="69"/>
    </row>
    <row r="228" spans="1:26" ht="14.25" customHeight="1" x14ac:dyDescent="0.3">
      <c r="A228" s="69"/>
      <c r="B228" s="69"/>
      <c r="C228" s="69"/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69"/>
      <c r="T228" s="69"/>
      <c r="U228" s="69"/>
      <c r="V228" s="69"/>
      <c r="W228" s="69"/>
      <c r="X228" s="69"/>
      <c r="Y228" s="69"/>
      <c r="Z228" s="69"/>
    </row>
    <row r="229" spans="1:26" ht="14.25" customHeight="1" x14ac:dyDescent="0.3">
      <c r="A229" s="69"/>
      <c r="B229" s="69"/>
      <c r="C229" s="69"/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X229" s="69"/>
      <c r="Y229" s="69"/>
      <c r="Z229" s="69"/>
    </row>
    <row r="230" spans="1:26" ht="14.25" customHeight="1" x14ac:dyDescent="0.3">
      <c r="A230" s="69"/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69"/>
      <c r="Y230" s="69"/>
      <c r="Z230" s="69"/>
    </row>
    <row r="231" spans="1:26" ht="14.25" customHeight="1" x14ac:dyDescent="0.3">
      <c r="A231" s="69"/>
      <c r="B231" s="69"/>
      <c r="C231" s="69"/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69"/>
      <c r="Y231" s="69"/>
      <c r="Z231" s="69"/>
    </row>
    <row r="232" spans="1:26" ht="14.25" customHeight="1" x14ac:dyDescent="0.3">
      <c r="A232" s="69"/>
      <c r="B232" s="69"/>
      <c r="C232" s="69"/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/>
      <c r="Y232" s="69"/>
      <c r="Z232" s="69"/>
    </row>
    <row r="233" spans="1:26" ht="14.25" customHeight="1" x14ac:dyDescent="0.3">
      <c r="A233" s="69"/>
      <c r="B233" s="69"/>
      <c r="C233" s="69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  <c r="Y233" s="69"/>
      <c r="Z233" s="69"/>
    </row>
    <row r="234" spans="1:26" ht="14.25" customHeight="1" x14ac:dyDescent="0.3">
      <c r="A234" s="69"/>
      <c r="B234" s="69"/>
      <c r="C234" s="69"/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  <c r="Y234" s="69"/>
      <c r="Z234" s="69"/>
    </row>
    <row r="235" spans="1:26" ht="14.25" customHeight="1" x14ac:dyDescent="0.3">
      <c r="A235" s="69"/>
      <c r="B235" s="69"/>
      <c r="C235" s="69"/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  <c r="Y235" s="69"/>
      <c r="Z235" s="69"/>
    </row>
    <row r="236" spans="1:26" ht="14.25" customHeight="1" x14ac:dyDescent="0.3">
      <c r="A236" s="69"/>
      <c r="B236" s="69"/>
      <c r="C236" s="69"/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  <c r="Y236" s="69"/>
      <c r="Z236" s="69"/>
    </row>
    <row r="237" spans="1:26" ht="14.25" customHeight="1" x14ac:dyDescent="0.3">
      <c r="A237" s="69"/>
      <c r="B237" s="69"/>
      <c r="C237" s="69"/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  <c r="Y237" s="69"/>
      <c r="Z237" s="69"/>
    </row>
    <row r="238" spans="1:26" ht="14.25" customHeight="1" x14ac:dyDescent="0.3">
      <c r="A238" s="69"/>
      <c r="B238" s="69"/>
      <c r="C238" s="69"/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  <c r="Y238" s="69"/>
      <c r="Z238" s="69"/>
    </row>
    <row r="239" spans="1:26" ht="14.25" customHeight="1" x14ac:dyDescent="0.3">
      <c r="A239" s="69"/>
      <c r="B239" s="69"/>
      <c r="C239" s="69"/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  <c r="Y239" s="69"/>
      <c r="Z239" s="69"/>
    </row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</sheetData>
  <mergeCells count="5">
    <mergeCell ref="A1:E1"/>
    <mergeCell ref="A2:E2"/>
    <mergeCell ref="A3:A4"/>
    <mergeCell ref="B3:C3"/>
    <mergeCell ref="D3:E3"/>
  </mergeCells>
  <pageMargins left="0.51181102362204722" right="0.51181102362204722" top="0.78740157480314965" bottom="0.7874015748031496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showGridLines="0" workbookViewId="0"/>
  </sheetViews>
  <sheetFormatPr defaultColWidth="14.44140625" defaultRowHeight="15" customHeight="1" x14ac:dyDescent="0.3"/>
  <cols>
    <col min="1" max="1" width="13.33203125" customWidth="1"/>
    <col min="2" max="2" width="15.44140625" customWidth="1"/>
    <col min="3" max="3" width="7.6640625" customWidth="1"/>
    <col min="4" max="4" width="9.6640625" customWidth="1"/>
    <col min="5" max="5" width="12.88671875" customWidth="1"/>
    <col min="6" max="6" width="7.6640625" customWidth="1"/>
    <col min="7" max="7" width="9.6640625" customWidth="1"/>
    <col min="8" max="8" width="11.5546875" customWidth="1"/>
    <col min="9" max="9" width="10.109375" customWidth="1"/>
    <col min="10" max="10" width="9.6640625" customWidth="1"/>
    <col min="11" max="11" width="12.88671875" customWidth="1"/>
    <col min="12" max="12" width="9.33203125" customWidth="1"/>
    <col min="13" max="26" width="8.88671875" customWidth="1"/>
  </cols>
  <sheetData>
    <row r="1" spans="1:26" ht="14.25" customHeight="1" x14ac:dyDescent="0.3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</row>
    <row r="2" spans="1:26" ht="14.25" customHeight="1" x14ac:dyDescent="0.3">
      <c r="A2" s="121" t="s">
        <v>147</v>
      </c>
      <c r="B2" s="114"/>
      <c r="C2" s="114"/>
      <c r="D2" s="114"/>
      <c r="E2" s="114"/>
      <c r="F2" s="114"/>
      <c r="G2" s="114"/>
      <c r="H2" s="114"/>
      <c r="I2" s="114"/>
      <c r="J2" s="114"/>
      <c r="K2" s="115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</row>
    <row r="3" spans="1:26" ht="14.25" customHeight="1" x14ac:dyDescent="0.3">
      <c r="A3" s="122" t="s">
        <v>148</v>
      </c>
      <c r="B3" s="123"/>
      <c r="C3" s="123"/>
      <c r="D3" s="123"/>
      <c r="E3" s="123"/>
      <c r="F3" s="123"/>
      <c r="G3" s="123"/>
      <c r="H3" s="123"/>
      <c r="I3" s="123"/>
      <c r="J3" s="123"/>
      <c r="K3" s="124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</row>
    <row r="4" spans="1:26" ht="14.25" customHeight="1" x14ac:dyDescent="0.3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</row>
    <row r="5" spans="1:26" ht="14.25" customHeight="1" x14ac:dyDescent="0.3">
      <c r="A5" s="125" t="s">
        <v>4</v>
      </c>
      <c r="B5" s="125" t="s">
        <v>6</v>
      </c>
      <c r="C5" s="127" t="s">
        <v>149</v>
      </c>
      <c r="D5" s="107"/>
      <c r="E5" s="108"/>
      <c r="F5" s="127" t="s">
        <v>150</v>
      </c>
      <c r="G5" s="107"/>
      <c r="H5" s="108"/>
      <c r="I5" s="127" t="s">
        <v>151</v>
      </c>
      <c r="J5" s="107"/>
      <c r="K5" s="108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</row>
    <row r="6" spans="1:26" ht="14.25" customHeight="1" x14ac:dyDescent="0.3">
      <c r="A6" s="126"/>
      <c r="B6" s="126"/>
      <c r="C6" s="85" t="s">
        <v>152</v>
      </c>
      <c r="D6" s="85" t="s">
        <v>153</v>
      </c>
      <c r="E6" s="85" t="s">
        <v>154</v>
      </c>
      <c r="F6" s="85" t="s">
        <v>152</v>
      </c>
      <c r="G6" s="85" t="s">
        <v>153</v>
      </c>
      <c r="H6" s="85" t="s">
        <v>154</v>
      </c>
      <c r="I6" s="85" t="s">
        <v>152</v>
      </c>
      <c r="J6" s="85" t="s">
        <v>153</v>
      </c>
      <c r="K6" s="85" t="s">
        <v>154</v>
      </c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</row>
    <row r="7" spans="1:26" ht="19.5" customHeight="1" x14ac:dyDescent="0.3">
      <c r="A7" s="86" t="s">
        <v>19</v>
      </c>
      <c r="B7" s="87" t="s">
        <v>155</v>
      </c>
      <c r="C7" s="87">
        <v>250</v>
      </c>
      <c r="D7" s="88">
        <v>140</v>
      </c>
      <c r="E7" s="88">
        <f>35000-(35000*12%)-(35000*1.65%)-(35000*7.6%)</f>
        <v>27562.5</v>
      </c>
      <c r="F7" s="87"/>
      <c r="G7" s="88"/>
      <c r="H7" s="88"/>
      <c r="I7" s="88">
        <f>C7-F7</f>
        <v>250</v>
      </c>
      <c r="J7" s="88">
        <f t="shared" ref="J7:J14" si="0">K7/I7</f>
        <v>110.25</v>
      </c>
      <c r="K7" s="88">
        <f>E7-H7</f>
        <v>27562.5</v>
      </c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</row>
    <row r="8" spans="1:26" ht="19.5" customHeight="1" x14ac:dyDescent="0.3">
      <c r="A8" s="86" t="s">
        <v>156</v>
      </c>
      <c r="B8" s="87" t="s">
        <v>157</v>
      </c>
      <c r="C8" s="87"/>
      <c r="D8" s="88"/>
      <c r="E8" s="88">
        <f>700-(700*12%)</f>
        <v>616</v>
      </c>
      <c r="F8" s="87"/>
      <c r="G8" s="88"/>
      <c r="H8" s="88"/>
      <c r="I8" s="88">
        <f>I7+C8-F8</f>
        <v>250</v>
      </c>
      <c r="J8" s="88">
        <f t="shared" si="0"/>
        <v>112.714</v>
      </c>
      <c r="K8" s="88">
        <f t="shared" ref="K8:K14" si="1">K7+E8-H8</f>
        <v>28178.5</v>
      </c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</row>
    <row r="9" spans="1:26" ht="19.5" customHeight="1" x14ac:dyDescent="0.3">
      <c r="A9" s="87" t="s">
        <v>34</v>
      </c>
      <c r="B9" s="87" t="s">
        <v>158</v>
      </c>
      <c r="C9" s="87"/>
      <c r="D9" s="88"/>
      <c r="E9" s="88"/>
      <c r="F9" s="87">
        <v>50</v>
      </c>
      <c r="G9" s="88">
        <f>J8</f>
        <v>112.714</v>
      </c>
      <c r="H9" s="88">
        <f>G9*F9</f>
        <v>5635.7</v>
      </c>
      <c r="I9" s="88">
        <f>I7+C9-F9</f>
        <v>200</v>
      </c>
      <c r="J9" s="88">
        <f t="shared" si="0"/>
        <v>112.714</v>
      </c>
      <c r="K9" s="88">
        <f t="shared" si="1"/>
        <v>22542.799999999999</v>
      </c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</row>
    <row r="10" spans="1:26" ht="19.5" customHeight="1" x14ac:dyDescent="0.3">
      <c r="A10" s="87" t="s">
        <v>34</v>
      </c>
      <c r="B10" s="87" t="s">
        <v>159</v>
      </c>
      <c r="C10" s="87">
        <v>10</v>
      </c>
      <c r="D10" s="88">
        <f>G9</f>
        <v>112.714</v>
      </c>
      <c r="E10" s="88">
        <f t="shared" ref="E10:E11" si="2">C10*D10</f>
        <v>1127.1399999999999</v>
      </c>
      <c r="F10" s="87"/>
      <c r="G10" s="88"/>
      <c r="H10" s="88"/>
      <c r="I10" s="88">
        <f t="shared" ref="I10:I14" si="3">I9+C10-F10</f>
        <v>210</v>
      </c>
      <c r="J10" s="88">
        <f t="shared" si="0"/>
        <v>112.714</v>
      </c>
      <c r="K10" s="88">
        <f t="shared" si="1"/>
        <v>23669.94</v>
      </c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</row>
    <row r="11" spans="1:26" ht="19.5" customHeight="1" x14ac:dyDescent="0.3">
      <c r="A11" s="87" t="s">
        <v>60</v>
      </c>
      <c r="B11" s="87" t="s">
        <v>155</v>
      </c>
      <c r="C11" s="87">
        <v>30</v>
      </c>
      <c r="D11" s="88">
        <v>140</v>
      </c>
      <c r="E11" s="88">
        <f t="shared" si="2"/>
        <v>4200</v>
      </c>
      <c r="F11" s="87"/>
      <c r="G11" s="88"/>
      <c r="H11" s="88"/>
      <c r="I11" s="88">
        <f t="shared" si="3"/>
        <v>240</v>
      </c>
      <c r="J11" s="88">
        <f t="shared" si="0"/>
        <v>116.12474999999999</v>
      </c>
      <c r="K11" s="88">
        <f t="shared" si="1"/>
        <v>27869.94</v>
      </c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</row>
    <row r="12" spans="1:26" ht="19.5" customHeight="1" x14ac:dyDescent="0.3">
      <c r="A12" s="87" t="s">
        <v>66</v>
      </c>
      <c r="B12" s="87" t="s">
        <v>158</v>
      </c>
      <c r="C12" s="87"/>
      <c r="D12" s="88"/>
      <c r="E12" s="88"/>
      <c r="F12" s="87">
        <v>80</v>
      </c>
      <c r="G12" s="88">
        <f>J11</f>
        <v>116.12474999999999</v>
      </c>
      <c r="H12" s="88">
        <f>G12*F12</f>
        <v>9289.98</v>
      </c>
      <c r="I12" s="88">
        <f t="shared" si="3"/>
        <v>160</v>
      </c>
      <c r="J12" s="88">
        <f t="shared" si="0"/>
        <v>116.12474999999999</v>
      </c>
      <c r="K12" s="88">
        <f t="shared" si="1"/>
        <v>18579.96</v>
      </c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</row>
    <row r="13" spans="1:26" ht="19.5" customHeight="1" x14ac:dyDescent="0.3">
      <c r="A13" s="87"/>
      <c r="B13" s="87"/>
      <c r="C13" s="87"/>
      <c r="D13" s="88"/>
      <c r="E13" s="88"/>
      <c r="F13" s="87"/>
      <c r="G13" s="88"/>
      <c r="H13" s="88"/>
      <c r="I13" s="88">
        <f t="shared" si="3"/>
        <v>160</v>
      </c>
      <c r="J13" s="88">
        <f t="shared" si="0"/>
        <v>116.12474999999999</v>
      </c>
      <c r="K13" s="88">
        <f t="shared" si="1"/>
        <v>18579.96</v>
      </c>
      <c r="L13" s="78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</row>
    <row r="14" spans="1:26" ht="19.5" customHeight="1" x14ac:dyDescent="0.3">
      <c r="A14" s="87"/>
      <c r="B14" s="87"/>
      <c r="C14" s="87"/>
      <c r="D14" s="88"/>
      <c r="E14" s="88"/>
      <c r="F14" s="87"/>
      <c r="G14" s="88"/>
      <c r="H14" s="88"/>
      <c r="I14" s="88">
        <f t="shared" si="3"/>
        <v>160</v>
      </c>
      <c r="J14" s="88">
        <f t="shared" si="0"/>
        <v>116.12474999999999</v>
      </c>
      <c r="K14" s="88">
        <f t="shared" si="1"/>
        <v>18579.96</v>
      </c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</row>
    <row r="15" spans="1:26" ht="19.5" customHeight="1" x14ac:dyDescent="0.3">
      <c r="A15" s="69"/>
      <c r="B15" s="69"/>
      <c r="C15" s="69"/>
      <c r="D15" s="69"/>
      <c r="E15" s="69"/>
      <c r="F15" s="69"/>
      <c r="G15" s="69"/>
      <c r="H15" s="78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</row>
    <row r="16" spans="1:26" ht="19.5" customHeight="1" x14ac:dyDescent="0.3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</row>
    <row r="17" spans="1:26" ht="19.5" customHeight="1" x14ac:dyDescent="0.3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</row>
    <row r="18" spans="1:26" ht="14.25" customHeight="1" x14ac:dyDescent="0.3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</row>
    <row r="19" spans="1:26" ht="14.25" customHeight="1" x14ac:dyDescent="0.3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</row>
    <row r="20" spans="1:26" ht="14.25" customHeight="1" x14ac:dyDescent="0.3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</row>
    <row r="21" spans="1:26" ht="14.25" customHeight="1" x14ac:dyDescent="0.3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</row>
    <row r="22" spans="1:26" ht="14.25" customHeight="1" x14ac:dyDescent="0.3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</row>
    <row r="23" spans="1:26" ht="14.25" customHeight="1" x14ac:dyDescent="0.3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</row>
    <row r="24" spans="1:26" ht="14.25" customHeight="1" x14ac:dyDescent="0.3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</row>
    <row r="25" spans="1:26" ht="14.25" customHeight="1" x14ac:dyDescent="0.3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</row>
    <row r="26" spans="1:26" ht="14.25" customHeight="1" x14ac:dyDescent="0.3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</row>
    <row r="27" spans="1:26" ht="14.25" customHeight="1" x14ac:dyDescent="0.3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</row>
    <row r="28" spans="1:26" ht="14.25" customHeight="1" x14ac:dyDescent="0.3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</row>
    <row r="29" spans="1:26" ht="14.25" customHeight="1" x14ac:dyDescent="0.3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</row>
    <row r="30" spans="1:26" ht="14.25" customHeight="1" x14ac:dyDescent="0.3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</row>
    <row r="31" spans="1:26" ht="14.25" customHeight="1" x14ac:dyDescent="0.3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</row>
    <row r="32" spans="1:26" ht="14.25" customHeight="1" x14ac:dyDescent="0.3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</row>
    <row r="33" spans="1:26" ht="14.25" customHeight="1" x14ac:dyDescent="0.3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</row>
    <row r="34" spans="1:26" ht="14.25" customHeight="1" x14ac:dyDescent="0.3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</row>
    <row r="35" spans="1:26" ht="14.25" customHeight="1" x14ac:dyDescent="0.3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</row>
    <row r="36" spans="1:26" ht="14.25" customHeight="1" x14ac:dyDescent="0.3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</row>
    <row r="37" spans="1:26" ht="14.25" customHeight="1" x14ac:dyDescent="0.3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</row>
    <row r="38" spans="1:26" ht="14.25" customHeight="1" x14ac:dyDescent="0.3">
      <c r="A38" s="69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</row>
    <row r="39" spans="1:26" ht="14.25" customHeight="1" x14ac:dyDescent="0.3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</row>
    <row r="40" spans="1:26" ht="14.25" customHeight="1" x14ac:dyDescent="0.3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</row>
    <row r="41" spans="1:26" ht="14.25" customHeight="1" x14ac:dyDescent="0.3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</row>
    <row r="42" spans="1:26" ht="14.25" customHeight="1" x14ac:dyDescent="0.3">
      <c r="A42" s="69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</row>
    <row r="43" spans="1:26" ht="14.25" customHeight="1" x14ac:dyDescent="0.3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</row>
    <row r="44" spans="1:26" ht="14.25" customHeight="1" x14ac:dyDescent="0.3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</row>
    <row r="45" spans="1:26" ht="14.25" customHeight="1" x14ac:dyDescent="0.3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</row>
    <row r="46" spans="1:26" ht="14.25" customHeight="1" x14ac:dyDescent="0.3">
      <c r="A46" s="69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</row>
    <row r="47" spans="1:26" ht="14.25" customHeight="1" x14ac:dyDescent="0.3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</row>
    <row r="48" spans="1:26" ht="14.25" customHeight="1" x14ac:dyDescent="0.3">
      <c r="A48" s="69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</row>
    <row r="49" spans="1:26" ht="14.25" customHeight="1" x14ac:dyDescent="0.3">
      <c r="A49" s="69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</row>
    <row r="50" spans="1:26" ht="14.25" customHeight="1" x14ac:dyDescent="0.3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</row>
    <row r="51" spans="1:26" ht="14.25" customHeight="1" x14ac:dyDescent="0.3">
      <c r="A51" s="69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</row>
    <row r="52" spans="1:26" ht="14.25" customHeight="1" x14ac:dyDescent="0.3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</row>
    <row r="53" spans="1:26" ht="14.25" customHeight="1" x14ac:dyDescent="0.3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</row>
    <row r="54" spans="1:26" ht="14.25" customHeight="1" x14ac:dyDescent="0.3">
      <c r="A54" s="69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</row>
    <row r="55" spans="1:26" ht="14.25" customHeight="1" x14ac:dyDescent="0.3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</row>
    <row r="56" spans="1:26" ht="14.25" customHeight="1" x14ac:dyDescent="0.3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</row>
    <row r="57" spans="1:26" ht="14.25" customHeight="1" x14ac:dyDescent="0.3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</row>
    <row r="58" spans="1:26" ht="14.25" customHeight="1" x14ac:dyDescent="0.3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</row>
    <row r="59" spans="1:26" ht="14.25" customHeight="1" x14ac:dyDescent="0.3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</row>
    <row r="60" spans="1:26" ht="14.25" customHeight="1" x14ac:dyDescent="0.3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</row>
    <row r="61" spans="1:26" ht="14.25" customHeight="1" x14ac:dyDescent="0.3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</row>
    <row r="62" spans="1:26" ht="14.25" customHeight="1" x14ac:dyDescent="0.3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</row>
    <row r="63" spans="1:26" ht="14.25" customHeight="1" x14ac:dyDescent="0.3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</row>
    <row r="64" spans="1:26" ht="14.25" customHeight="1" x14ac:dyDescent="0.3">
      <c r="A64" s="69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</row>
    <row r="65" spans="1:26" ht="14.25" customHeight="1" x14ac:dyDescent="0.3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</row>
    <row r="66" spans="1:26" ht="14.25" customHeight="1" x14ac:dyDescent="0.3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</row>
    <row r="67" spans="1:26" ht="14.25" customHeight="1" x14ac:dyDescent="0.3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</row>
    <row r="68" spans="1:26" ht="14.25" customHeight="1" x14ac:dyDescent="0.3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</row>
    <row r="69" spans="1:26" ht="14.25" customHeight="1" x14ac:dyDescent="0.3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</row>
    <row r="70" spans="1:26" ht="14.25" customHeight="1" x14ac:dyDescent="0.3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</row>
    <row r="71" spans="1:26" ht="14.25" customHeight="1" x14ac:dyDescent="0.3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</row>
    <row r="72" spans="1:26" ht="14.25" customHeight="1" x14ac:dyDescent="0.3">
      <c r="A72" s="69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</row>
    <row r="73" spans="1:26" ht="14.25" customHeight="1" x14ac:dyDescent="0.3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</row>
    <row r="74" spans="1:26" ht="14.25" customHeight="1" x14ac:dyDescent="0.3">
      <c r="A74" s="69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</row>
    <row r="75" spans="1:26" ht="14.25" customHeight="1" x14ac:dyDescent="0.3">
      <c r="A75" s="69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</row>
    <row r="76" spans="1:26" ht="14.25" customHeight="1" x14ac:dyDescent="0.3">
      <c r="A76" s="69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</row>
    <row r="77" spans="1:26" ht="14.25" customHeight="1" x14ac:dyDescent="0.3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</row>
    <row r="78" spans="1:26" ht="14.25" customHeight="1" x14ac:dyDescent="0.3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</row>
    <row r="79" spans="1:26" ht="14.25" customHeight="1" x14ac:dyDescent="0.3">
      <c r="A79" s="69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</row>
    <row r="80" spans="1:26" ht="14.25" customHeight="1" x14ac:dyDescent="0.3">
      <c r="A80" s="69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</row>
    <row r="81" spans="1:26" ht="14.25" customHeight="1" x14ac:dyDescent="0.3">
      <c r="A81" s="69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</row>
    <row r="82" spans="1:26" ht="14.25" customHeight="1" x14ac:dyDescent="0.3">
      <c r="A82" s="69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</row>
    <row r="83" spans="1:26" ht="14.25" customHeight="1" x14ac:dyDescent="0.3">
      <c r="A83" s="69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</row>
    <row r="84" spans="1:26" ht="14.25" customHeight="1" x14ac:dyDescent="0.3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</row>
    <row r="85" spans="1:26" ht="14.25" customHeight="1" x14ac:dyDescent="0.3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</row>
    <row r="86" spans="1:26" ht="14.25" customHeight="1" x14ac:dyDescent="0.3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</row>
    <row r="87" spans="1:26" ht="14.25" customHeight="1" x14ac:dyDescent="0.3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</row>
    <row r="88" spans="1:26" ht="14.25" customHeight="1" x14ac:dyDescent="0.3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</row>
    <row r="89" spans="1:26" ht="14.25" customHeight="1" x14ac:dyDescent="0.3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</row>
    <row r="90" spans="1:26" ht="14.25" customHeight="1" x14ac:dyDescent="0.3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</row>
    <row r="91" spans="1:26" ht="14.25" customHeight="1" x14ac:dyDescent="0.3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</row>
    <row r="92" spans="1:26" ht="14.25" customHeight="1" x14ac:dyDescent="0.3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</row>
    <row r="93" spans="1:26" ht="14.25" customHeight="1" x14ac:dyDescent="0.3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</row>
    <row r="94" spans="1:26" ht="14.25" customHeight="1" x14ac:dyDescent="0.3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</row>
    <row r="95" spans="1:26" ht="14.25" customHeight="1" x14ac:dyDescent="0.3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</row>
    <row r="96" spans="1:26" ht="14.25" customHeight="1" x14ac:dyDescent="0.3">
      <c r="A96" s="69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</row>
    <row r="97" spans="1:26" ht="14.25" customHeight="1" x14ac:dyDescent="0.3">
      <c r="A97" s="69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</row>
    <row r="98" spans="1:26" ht="14.25" customHeight="1" x14ac:dyDescent="0.3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</row>
    <row r="99" spans="1:26" ht="14.25" customHeight="1" x14ac:dyDescent="0.3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</row>
    <row r="100" spans="1:26" ht="14.25" customHeight="1" x14ac:dyDescent="0.3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</row>
    <row r="101" spans="1:26" ht="14.25" customHeight="1" x14ac:dyDescent="0.3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</row>
    <row r="102" spans="1:26" ht="14.25" customHeight="1" x14ac:dyDescent="0.3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</row>
    <row r="103" spans="1:26" ht="14.25" customHeight="1" x14ac:dyDescent="0.3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</row>
    <row r="104" spans="1:26" ht="14.25" customHeight="1" x14ac:dyDescent="0.3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</row>
    <row r="105" spans="1:26" ht="14.25" customHeight="1" x14ac:dyDescent="0.3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</row>
    <row r="106" spans="1:26" ht="14.25" customHeight="1" x14ac:dyDescent="0.3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</row>
    <row r="107" spans="1:26" ht="14.25" customHeight="1" x14ac:dyDescent="0.3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</row>
    <row r="108" spans="1:26" ht="14.25" customHeight="1" x14ac:dyDescent="0.3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</row>
    <row r="109" spans="1:26" ht="14.25" customHeight="1" x14ac:dyDescent="0.3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</row>
    <row r="110" spans="1:26" ht="14.25" customHeight="1" x14ac:dyDescent="0.3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</row>
    <row r="111" spans="1:26" ht="14.25" customHeight="1" x14ac:dyDescent="0.3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</row>
    <row r="112" spans="1:26" ht="14.25" customHeight="1" x14ac:dyDescent="0.3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</row>
    <row r="113" spans="1:26" ht="14.25" customHeight="1" x14ac:dyDescent="0.3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</row>
    <row r="114" spans="1:26" ht="14.25" customHeight="1" x14ac:dyDescent="0.3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</row>
    <row r="115" spans="1:26" ht="14.25" customHeight="1" x14ac:dyDescent="0.3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</row>
    <row r="116" spans="1:26" ht="14.25" customHeight="1" x14ac:dyDescent="0.3">
      <c r="A116" s="69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</row>
    <row r="117" spans="1:26" ht="14.25" customHeight="1" x14ac:dyDescent="0.3">
      <c r="A117" s="69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</row>
    <row r="118" spans="1:26" ht="14.25" customHeight="1" x14ac:dyDescent="0.3">
      <c r="A118" s="69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</row>
    <row r="119" spans="1:26" ht="14.25" customHeight="1" x14ac:dyDescent="0.3">
      <c r="A119" s="69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</row>
    <row r="120" spans="1:26" ht="14.25" customHeight="1" x14ac:dyDescent="0.3">
      <c r="A120" s="69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</row>
    <row r="121" spans="1:26" ht="14.25" customHeight="1" x14ac:dyDescent="0.3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</row>
    <row r="122" spans="1:26" ht="14.25" customHeight="1" x14ac:dyDescent="0.3">
      <c r="A122" s="69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</row>
    <row r="123" spans="1:26" ht="14.25" customHeight="1" x14ac:dyDescent="0.3">
      <c r="A123" s="69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</row>
    <row r="124" spans="1:26" ht="14.25" customHeight="1" x14ac:dyDescent="0.3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</row>
    <row r="125" spans="1:26" ht="14.25" customHeight="1" x14ac:dyDescent="0.3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</row>
    <row r="126" spans="1:26" ht="14.25" customHeight="1" x14ac:dyDescent="0.3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</row>
    <row r="127" spans="1:26" ht="14.25" customHeight="1" x14ac:dyDescent="0.3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</row>
    <row r="128" spans="1:26" ht="14.25" customHeight="1" x14ac:dyDescent="0.3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</row>
    <row r="129" spans="1:26" ht="14.25" customHeight="1" x14ac:dyDescent="0.3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</row>
    <row r="130" spans="1:26" ht="14.25" customHeight="1" x14ac:dyDescent="0.3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</row>
    <row r="131" spans="1:26" ht="14.25" customHeight="1" x14ac:dyDescent="0.3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</row>
    <row r="132" spans="1:26" ht="14.25" customHeight="1" x14ac:dyDescent="0.3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</row>
    <row r="133" spans="1:26" ht="14.25" customHeight="1" x14ac:dyDescent="0.3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</row>
    <row r="134" spans="1:26" ht="14.25" customHeight="1" x14ac:dyDescent="0.3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</row>
    <row r="135" spans="1:26" ht="14.25" customHeight="1" x14ac:dyDescent="0.3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</row>
    <row r="136" spans="1:26" ht="14.25" customHeight="1" x14ac:dyDescent="0.3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</row>
    <row r="137" spans="1:26" ht="14.25" customHeight="1" x14ac:dyDescent="0.3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</row>
    <row r="138" spans="1:26" ht="14.25" customHeight="1" x14ac:dyDescent="0.3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</row>
    <row r="139" spans="1:26" ht="14.25" customHeight="1" x14ac:dyDescent="0.3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</row>
    <row r="140" spans="1:26" ht="14.25" customHeight="1" x14ac:dyDescent="0.3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</row>
    <row r="141" spans="1:26" ht="14.25" customHeight="1" x14ac:dyDescent="0.3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</row>
    <row r="142" spans="1:26" ht="14.25" customHeight="1" x14ac:dyDescent="0.3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</row>
    <row r="143" spans="1:26" ht="14.25" customHeight="1" x14ac:dyDescent="0.3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</row>
    <row r="144" spans="1:26" ht="14.25" customHeight="1" x14ac:dyDescent="0.3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</row>
    <row r="145" spans="1:26" ht="14.25" customHeight="1" x14ac:dyDescent="0.3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</row>
    <row r="146" spans="1:26" ht="14.25" customHeight="1" x14ac:dyDescent="0.3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</row>
    <row r="147" spans="1:26" ht="14.25" customHeight="1" x14ac:dyDescent="0.3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</row>
    <row r="148" spans="1:26" ht="14.25" customHeight="1" x14ac:dyDescent="0.3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</row>
    <row r="149" spans="1:26" ht="14.25" customHeight="1" x14ac:dyDescent="0.3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</row>
    <row r="150" spans="1:26" ht="14.25" customHeight="1" x14ac:dyDescent="0.3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</row>
    <row r="151" spans="1:26" ht="14.25" customHeight="1" x14ac:dyDescent="0.3">
      <c r="A151" s="69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</row>
    <row r="152" spans="1:26" ht="14.25" customHeight="1" x14ac:dyDescent="0.3">
      <c r="A152" s="69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</row>
    <row r="153" spans="1:26" ht="14.25" customHeight="1" x14ac:dyDescent="0.3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</row>
    <row r="154" spans="1:26" ht="14.25" customHeight="1" x14ac:dyDescent="0.3">
      <c r="A154" s="69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</row>
    <row r="155" spans="1:26" ht="14.25" customHeight="1" x14ac:dyDescent="0.3">
      <c r="A155" s="69"/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</row>
    <row r="156" spans="1:26" ht="14.25" customHeight="1" x14ac:dyDescent="0.3">
      <c r="A156" s="69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</row>
    <row r="157" spans="1:26" ht="14.25" customHeight="1" x14ac:dyDescent="0.3">
      <c r="A157" s="69"/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</row>
    <row r="158" spans="1:26" ht="14.25" customHeight="1" x14ac:dyDescent="0.3">
      <c r="A158" s="69"/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</row>
    <row r="159" spans="1:26" ht="14.25" customHeight="1" x14ac:dyDescent="0.3">
      <c r="A159" s="69"/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</row>
    <row r="160" spans="1:26" ht="14.25" customHeight="1" x14ac:dyDescent="0.3">
      <c r="A160" s="69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</row>
    <row r="161" spans="1:26" ht="14.25" customHeight="1" x14ac:dyDescent="0.3">
      <c r="A161" s="69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</row>
    <row r="162" spans="1:26" ht="14.25" customHeight="1" x14ac:dyDescent="0.3">
      <c r="A162" s="69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</row>
    <row r="163" spans="1:26" ht="14.25" customHeight="1" x14ac:dyDescent="0.3">
      <c r="A163" s="69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</row>
    <row r="164" spans="1:26" ht="14.25" customHeight="1" x14ac:dyDescent="0.3">
      <c r="A164" s="69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</row>
    <row r="165" spans="1:26" ht="14.25" customHeight="1" x14ac:dyDescent="0.3">
      <c r="A165" s="69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</row>
    <row r="166" spans="1:26" ht="14.25" customHeight="1" x14ac:dyDescent="0.3">
      <c r="A166" s="69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</row>
    <row r="167" spans="1:26" ht="14.25" customHeight="1" x14ac:dyDescent="0.3">
      <c r="A167" s="69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</row>
    <row r="168" spans="1:26" ht="14.25" customHeight="1" x14ac:dyDescent="0.3">
      <c r="A168" s="69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</row>
    <row r="169" spans="1:26" ht="14.25" customHeight="1" x14ac:dyDescent="0.3">
      <c r="A169" s="69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</row>
    <row r="170" spans="1:26" ht="14.25" customHeight="1" x14ac:dyDescent="0.3">
      <c r="A170" s="69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</row>
    <row r="171" spans="1:26" ht="14.25" customHeight="1" x14ac:dyDescent="0.3">
      <c r="A171" s="69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</row>
    <row r="172" spans="1:26" ht="14.25" customHeight="1" x14ac:dyDescent="0.3">
      <c r="A172" s="69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</row>
    <row r="173" spans="1:26" ht="14.25" customHeight="1" x14ac:dyDescent="0.3">
      <c r="A173" s="69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</row>
    <row r="174" spans="1:26" ht="14.25" customHeight="1" x14ac:dyDescent="0.3">
      <c r="A174" s="69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</row>
    <row r="175" spans="1:26" ht="14.25" customHeight="1" x14ac:dyDescent="0.3">
      <c r="A175" s="69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</row>
    <row r="176" spans="1:26" ht="14.25" customHeight="1" x14ac:dyDescent="0.3">
      <c r="A176" s="69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</row>
    <row r="177" spans="1:26" ht="14.25" customHeight="1" x14ac:dyDescent="0.3">
      <c r="A177" s="69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</row>
    <row r="178" spans="1:26" ht="14.25" customHeight="1" x14ac:dyDescent="0.3">
      <c r="A178" s="69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</row>
    <row r="179" spans="1:26" ht="14.25" customHeight="1" x14ac:dyDescent="0.3">
      <c r="A179" s="69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</row>
    <row r="180" spans="1:26" ht="14.25" customHeight="1" x14ac:dyDescent="0.3">
      <c r="A180" s="69"/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</row>
    <row r="181" spans="1:26" ht="14.25" customHeight="1" x14ac:dyDescent="0.3">
      <c r="A181" s="69"/>
      <c r="B181" s="69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/>
    </row>
    <row r="182" spans="1:26" ht="14.25" customHeight="1" x14ac:dyDescent="0.3">
      <c r="A182" s="69"/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</row>
    <row r="183" spans="1:26" ht="14.25" customHeight="1" x14ac:dyDescent="0.3">
      <c r="A183" s="69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</row>
    <row r="184" spans="1:26" ht="14.25" customHeight="1" x14ac:dyDescent="0.3">
      <c r="A184" s="69"/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</row>
    <row r="185" spans="1:26" ht="14.25" customHeight="1" x14ac:dyDescent="0.3">
      <c r="A185" s="69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</row>
    <row r="186" spans="1:26" ht="14.25" customHeight="1" x14ac:dyDescent="0.3">
      <c r="A186" s="69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</row>
    <row r="187" spans="1:26" ht="14.25" customHeight="1" x14ac:dyDescent="0.3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</row>
    <row r="188" spans="1:26" ht="14.25" customHeight="1" x14ac:dyDescent="0.3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</row>
    <row r="189" spans="1:26" ht="14.25" customHeight="1" x14ac:dyDescent="0.3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</row>
    <row r="190" spans="1:26" ht="14.25" customHeight="1" x14ac:dyDescent="0.3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</row>
    <row r="191" spans="1:26" ht="14.25" customHeight="1" x14ac:dyDescent="0.3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</row>
    <row r="192" spans="1:26" ht="14.25" customHeight="1" x14ac:dyDescent="0.3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</row>
    <row r="193" spans="1:26" ht="14.25" customHeight="1" x14ac:dyDescent="0.3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</row>
    <row r="194" spans="1:26" ht="14.25" customHeight="1" x14ac:dyDescent="0.3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</row>
    <row r="195" spans="1:26" ht="14.25" customHeight="1" x14ac:dyDescent="0.3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</row>
    <row r="196" spans="1:26" ht="14.25" customHeight="1" x14ac:dyDescent="0.3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</row>
    <row r="197" spans="1:26" ht="14.25" customHeight="1" x14ac:dyDescent="0.3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</row>
    <row r="198" spans="1:26" ht="14.25" customHeight="1" x14ac:dyDescent="0.3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</row>
    <row r="199" spans="1:26" ht="14.25" customHeight="1" x14ac:dyDescent="0.3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</row>
    <row r="200" spans="1:26" ht="14.25" customHeight="1" x14ac:dyDescent="0.3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</row>
    <row r="201" spans="1:26" ht="14.25" customHeight="1" x14ac:dyDescent="0.3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</row>
    <row r="202" spans="1:26" ht="14.25" customHeight="1" x14ac:dyDescent="0.3">
      <c r="A202" s="69"/>
      <c r="B202" s="69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/>
    </row>
    <row r="203" spans="1:26" ht="14.25" customHeight="1" x14ac:dyDescent="0.3">
      <c r="A203" s="69"/>
      <c r="B203" s="69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  <c r="Z203" s="69"/>
    </row>
    <row r="204" spans="1:26" ht="14.25" customHeight="1" x14ac:dyDescent="0.3">
      <c r="A204" s="69"/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  <c r="Z204" s="69"/>
    </row>
    <row r="205" spans="1:26" ht="14.25" customHeight="1" x14ac:dyDescent="0.3">
      <c r="A205" s="69"/>
      <c r="B205" s="69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/>
    </row>
    <row r="206" spans="1:26" ht="14.25" customHeight="1" x14ac:dyDescent="0.3">
      <c r="A206" s="69"/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  <c r="Z206" s="69"/>
    </row>
    <row r="207" spans="1:26" ht="14.25" customHeight="1" x14ac:dyDescent="0.3">
      <c r="A207" s="69"/>
      <c r="B207" s="69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  <c r="Z207" s="69"/>
    </row>
    <row r="208" spans="1:26" ht="14.25" customHeight="1" x14ac:dyDescent="0.3">
      <c r="A208" s="69"/>
      <c r="B208" s="69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</row>
    <row r="209" spans="1:26" ht="14.25" customHeight="1" x14ac:dyDescent="0.3">
      <c r="A209" s="69"/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69"/>
      <c r="Z209" s="69"/>
    </row>
    <row r="210" spans="1:26" ht="14.25" customHeight="1" x14ac:dyDescent="0.3">
      <c r="A210" s="69"/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  <c r="Z210" s="69"/>
    </row>
    <row r="211" spans="1:26" ht="14.25" customHeight="1" x14ac:dyDescent="0.3">
      <c r="A211" s="69"/>
      <c r="B211" s="69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  <c r="Z211" s="69"/>
    </row>
    <row r="212" spans="1:26" ht="14.25" customHeight="1" x14ac:dyDescent="0.3">
      <c r="A212" s="69"/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  <c r="Y212" s="69"/>
      <c r="Z212" s="69"/>
    </row>
    <row r="213" spans="1:26" ht="14.25" customHeight="1" x14ac:dyDescent="0.3">
      <c r="A213" s="69"/>
      <c r="B213" s="69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</row>
    <row r="214" spans="1:26" ht="14.25" customHeight="1" x14ac:dyDescent="0.3">
      <c r="A214" s="69"/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69"/>
    </row>
    <row r="215" spans="1:26" ht="14.25" customHeight="1" x14ac:dyDescent="0.3">
      <c r="A215" s="69"/>
      <c r="B215" s="69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  <c r="Y215" s="69"/>
      <c r="Z215" s="69"/>
    </row>
    <row r="216" spans="1:26" ht="14.25" customHeight="1" x14ac:dyDescent="0.3">
      <c r="A216" s="69"/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69"/>
      <c r="Z216" s="69"/>
    </row>
    <row r="217" spans="1:26" ht="14.25" customHeight="1" x14ac:dyDescent="0.3">
      <c r="A217" s="69"/>
      <c r="B217" s="69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</row>
    <row r="218" spans="1:26" ht="14.25" customHeight="1" x14ac:dyDescent="0.3">
      <c r="A218" s="69"/>
      <c r="B218" s="69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  <c r="Z218" s="69"/>
    </row>
    <row r="219" spans="1:26" ht="14.25" customHeight="1" x14ac:dyDescent="0.3">
      <c r="A219" s="69"/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  <c r="Z219" s="69"/>
    </row>
    <row r="220" spans="1:26" ht="14.25" customHeight="1" x14ac:dyDescent="0.3">
      <c r="A220" s="69"/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</row>
    <row r="221" spans="1:26" ht="15.75" customHeight="1" x14ac:dyDescent="0.3"/>
    <row r="222" spans="1:26" ht="15.75" customHeight="1" x14ac:dyDescent="0.3"/>
    <row r="223" spans="1:26" ht="15.75" customHeight="1" x14ac:dyDescent="0.3"/>
    <row r="224" spans="1:26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7">
    <mergeCell ref="A2:K2"/>
    <mergeCell ref="A3:K3"/>
    <mergeCell ref="A5:A6"/>
    <mergeCell ref="B5:B6"/>
    <mergeCell ref="C5:E5"/>
    <mergeCell ref="F5:H5"/>
    <mergeCell ref="I5:K5"/>
  </mergeCell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LIVRO DIÁRIO</vt:lpstr>
      <vt:lpstr>RAZONETES</vt:lpstr>
      <vt:lpstr>BALANCETE</vt:lpstr>
      <vt:lpstr>FICHA DE ESTOQUE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Tatiane Garcia da Silva Santos</dc:creator>
  <cp:lastModifiedBy>Rafael Julio Garbin</cp:lastModifiedBy>
  <dcterms:created xsi:type="dcterms:W3CDTF">2015-03-30T17:38:08Z</dcterms:created>
  <dcterms:modified xsi:type="dcterms:W3CDTF">2024-06-20T18:31:23Z</dcterms:modified>
</cp:coreProperties>
</file>